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161" windowWidth="11130" windowHeight="8445" activeTab="4"/>
  </bookViews>
  <sheets>
    <sheet name="BS-3,4,5" sheetId="1" r:id="rId1"/>
    <sheet name="PL-6" sheetId="2" r:id="rId2"/>
    <sheet name="SH-7" sheetId="3" r:id="rId3"/>
    <sheet name="SE-8" sheetId="4" r:id="rId4"/>
    <sheet name="CF-9,10,11" sheetId="5" r:id="rId5"/>
  </sheets>
  <externalReferences>
    <externalReference r:id="rId8"/>
  </externalReferences>
  <definedNames>
    <definedName name="A">#N/A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t" localSheetId="4">'[1]งบการเงิน'!#REF!</definedName>
    <definedName name="AAt" localSheetId="1">'[1]งบการเงิน'!#REF!</definedName>
    <definedName name="AAt">'[1]งบการเงิน'!#REF!</definedName>
    <definedName name="At" localSheetId="4">'[1]งบการเงิน'!#REF!</definedName>
    <definedName name="At" localSheetId="1">'[1]งบการเงิน'!#REF!</definedName>
    <definedName name="At">'[1]งบการเงิน'!#REF!</definedName>
    <definedName name="B" localSheetId="4">'[1]งบการเงิน'!#REF!</definedName>
    <definedName name="B" localSheetId="1">'[1]งบการเงิน'!#REF!</definedName>
    <definedName name="B">'[1]งบการเงิน'!#REF!</definedName>
    <definedName name="BB" localSheetId="4">#REF!</definedName>
    <definedName name="BB" localSheetId="1">#REF!</definedName>
    <definedName name="BB">#REF!</definedName>
    <definedName name="C." localSheetId="4">'[1]งบการเงิน'!#REF!</definedName>
    <definedName name="C." localSheetId="1">'[1]งบการเงิน'!#REF!</definedName>
    <definedName name="C.">'[1]งบการเงิน'!#REF!</definedName>
    <definedName name="CC" localSheetId="4">'[1]งบการเงิน'!#REF!</definedName>
    <definedName name="CC" localSheetId="1">'[1]งบการเงิน'!#REF!</definedName>
    <definedName name="CC">'[1]งบการเงิน'!#REF!</definedName>
    <definedName name="CCt" localSheetId="4">'[1]งบการเงิน'!#REF!</definedName>
    <definedName name="CCt" localSheetId="1">'[1]งบการเงิน'!#REF!</definedName>
    <definedName name="CCt">'[1]งบการเงิน'!#REF!</definedName>
    <definedName name="cost" localSheetId="4">#REF!</definedName>
    <definedName name="cost" localSheetId="1">#REF!</definedName>
    <definedName name="cost">#REF!</definedName>
    <definedName name="Ct" localSheetId="4">'[1]งบการเงิน'!#REF!</definedName>
    <definedName name="Ct" localSheetId="1">'[1]งบการเงิน'!#REF!</definedName>
    <definedName name="Ct">'[1]งบการเงิน'!#REF!</definedName>
    <definedName name="DA" localSheetId="4">'[1]งบการเงิน'!#REF!</definedName>
    <definedName name="DA" localSheetId="1">'[1]งบการเงิน'!#REF!</definedName>
    <definedName name="DA">'[1]งบการเงิน'!#REF!</definedName>
    <definedName name="DAAt" localSheetId="4">'[1]งบการเงิน'!#REF!</definedName>
    <definedName name="DAAt" localSheetId="1">'[1]งบการเงิน'!#REF!</definedName>
    <definedName name="DAAt">'[1]งบการเงิน'!#REF!</definedName>
    <definedName name="DAt" localSheetId="4">'[1]งบการเงิน'!#REF!</definedName>
    <definedName name="DAt" localSheetId="1">'[1]งบการเงิน'!#REF!</definedName>
    <definedName name="DAt">'[1]งบการเงิน'!#REF!</definedName>
    <definedName name="DC" localSheetId="4">'[1]งบการเงิน'!#REF!</definedName>
    <definedName name="DC" localSheetId="1">'[1]งบการเงิน'!#REF!</definedName>
    <definedName name="DC">'[1]งบการเงิน'!#REF!</definedName>
    <definedName name="DCC" localSheetId="4">'[1]งบการเงิน'!#REF!</definedName>
    <definedName name="DCC" localSheetId="1">'[1]งบการเงิน'!#REF!</definedName>
    <definedName name="DCC">'[1]งบการเงิน'!#REF!</definedName>
    <definedName name="DCCt" localSheetId="4">'[1]งบการเงิน'!#REF!</definedName>
    <definedName name="DCCt" localSheetId="1">'[1]งบการเงิน'!#REF!</definedName>
    <definedName name="DCCt">'[1]งบการเงิน'!#REF!</definedName>
    <definedName name="DCt" localSheetId="4">'[1]งบการเงิน'!#REF!</definedName>
    <definedName name="DCt" localSheetId="1">'[1]งบการเงิน'!#REF!</definedName>
    <definedName name="DCt">'[1]งบการเงิน'!#REF!</definedName>
    <definedName name="DEE" localSheetId="4">'[1]งบการเงิน'!#REF!</definedName>
    <definedName name="DEE" localSheetId="1">'[1]งบการเงิน'!#REF!</definedName>
    <definedName name="DEE">'[1]งบการเงิน'!#REF!</definedName>
    <definedName name="DFA" localSheetId="4">'[1]งบการเงิน'!#REF!</definedName>
    <definedName name="DFA" localSheetId="1">'[1]งบการเงิน'!#REF!</definedName>
    <definedName name="DFA">'[1]งบการเงิน'!#REF!</definedName>
    <definedName name="DGG" localSheetId="4">'[1]งบการเงิน'!#REF!</definedName>
    <definedName name="DGG" localSheetId="1">'[1]งบการเงิน'!#REF!</definedName>
    <definedName name="DGG">'[1]งบการเงิน'!#REF!</definedName>
    <definedName name="DII" localSheetId="4">'[1]งบการเงิน'!#REF!</definedName>
    <definedName name="DII" localSheetId="1">'[1]งบการเงิน'!#REF!</definedName>
    <definedName name="DII">'[1]งบการเงิน'!#REF!</definedName>
    <definedName name="DIt" localSheetId="4">'[1]งบการเงิน'!#REF!</definedName>
    <definedName name="DIt" localSheetId="1">'[1]งบการเงิน'!#REF!</definedName>
    <definedName name="DIt">'[1]งบการเงิน'!#REF!</definedName>
    <definedName name="DItt" localSheetId="4">'[1]งบการเงิน'!#REF!</definedName>
    <definedName name="DItt" localSheetId="1">'[1]งบการเงิน'!#REF!</definedName>
    <definedName name="DItt">'[1]งบการเงิน'!#REF!</definedName>
    <definedName name="DIttt" localSheetId="4">'[1]งบการเงิน'!#REF!</definedName>
    <definedName name="DIttt" localSheetId="1">'[1]งบการเงิน'!#REF!</definedName>
    <definedName name="DIttt">'[1]งบการเงิน'!#REF!</definedName>
    <definedName name="DNN" localSheetId="4">'[1]งบการเงิน'!#REF!</definedName>
    <definedName name="DNN" localSheetId="1">'[1]งบการเงิน'!#REF!</definedName>
    <definedName name="DNN">'[1]งบการเงิน'!#REF!</definedName>
    <definedName name="DOS" localSheetId="4">'[1]งบการเงิน'!#REF!</definedName>
    <definedName name="DOS" localSheetId="1">'[1]งบการเงิน'!#REF!</definedName>
    <definedName name="DOS">'[1]งบการเงิน'!#REF!</definedName>
    <definedName name="DRE." localSheetId="4">'[1]งบการเงิน'!#REF!</definedName>
    <definedName name="DRE." localSheetId="1">'[1]งบการเงิน'!#REF!</definedName>
    <definedName name="DRE.">'[1]งบการเงิน'!#REF!</definedName>
    <definedName name="DREt" localSheetId="4">'[1]งบการเงิน'!#REF!</definedName>
    <definedName name="DREt" localSheetId="1">'[1]งบการเงิน'!#REF!</definedName>
    <definedName name="DREt">'[1]งบการเงิน'!#REF!</definedName>
    <definedName name="DT" localSheetId="4">'[1]งบการเงิน'!#REF!</definedName>
    <definedName name="DT" localSheetId="1">'[1]งบการเงิน'!#REF!</definedName>
    <definedName name="DT">'[1]งบการเงิน'!#REF!</definedName>
    <definedName name="EE" localSheetId="4">'[1]งบการเงิน'!#REF!</definedName>
    <definedName name="EE" localSheetId="1">'[1]งบการเงิน'!#REF!</definedName>
    <definedName name="EE">'[1]งบการเงิน'!#REF!</definedName>
    <definedName name="FA" localSheetId="4">'[1]งบการเงิน'!#REF!</definedName>
    <definedName name="FA" localSheetId="1">'[1]งบการเงิน'!#REF!</definedName>
    <definedName name="FA">'[1]งบการเงิน'!#REF!</definedName>
    <definedName name="FC">'[1]cash flow 1'!$H$15</definedName>
    <definedName name="FCC">'[1]cash flow 1'!$H$91</definedName>
    <definedName name="FGG">'[1]cash flow 1'!$H$118</definedName>
    <definedName name="FIttt">'[1]cash flow 1'!$H$51</definedName>
    <definedName name="FNN">'[1]cash flow 1'!$H$129</definedName>
    <definedName name="FT">'[1]cash flow 1'!$H$108</definedName>
    <definedName name="G\L_FA">'[1]cash flow 1'!$H$66</definedName>
    <definedName name="GG" localSheetId="4">'[1]งบการเงิน'!#REF!</definedName>
    <definedName name="GG" localSheetId="1">'[1]งบการเงิน'!#REF!</definedName>
    <definedName name="GG">'[1]งบการเงิน'!#REF!</definedName>
    <definedName name="II" localSheetId="4">'[1]งบการเงิน'!#REF!</definedName>
    <definedName name="II" localSheetId="1">'[1]งบการเงิน'!#REF!</definedName>
    <definedName name="II">'[1]งบการเงิน'!#REF!</definedName>
    <definedName name="It" localSheetId="4">'[1]งบการเงิน'!#REF!</definedName>
    <definedName name="It" localSheetId="1">'[1]งบการเงิน'!#REF!</definedName>
    <definedName name="It">'[1]งบการเงิน'!#REF!</definedName>
    <definedName name="Itt" localSheetId="4">'[1]งบการเงิน'!#REF!</definedName>
    <definedName name="Itt" localSheetId="1">'[1]งบการเงิน'!#REF!</definedName>
    <definedName name="Itt">'[1]งบการเงิน'!#REF!</definedName>
    <definedName name="Ittt" localSheetId="4">'[1]งบการเงิน'!#REF!</definedName>
    <definedName name="Ittt" localSheetId="1">'[1]งบการเงิน'!#REF!</definedName>
    <definedName name="Ittt">'[1]งบการเงิน'!#REF!</definedName>
    <definedName name="L" localSheetId="4">#REF!</definedName>
    <definedName name="L" localSheetId="1">#REF!</definedName>
    <definedName name="L">#REF!</definedName>
    <definedName name="LL" localSheetId="4">#REF!</definedName>
    <definedName name="LL" localSheetId="1">#REF!</definedName>
    <definedName name="LL">#REF!</definedName>
    <definedName name="NN" localSheetId="4">'[1]งบการเงิน'!#REF!</definedName>
    <definedName name="NN" localSheetId="1">'[1]งบการเงิน'!#REF!</definedName>
    <definedName name="NN">'[1]งบการเงิน'!#REF!</definedName>
    <definedName name="OHC1_6">#N/A</definedName>
    <definedName name="OHR1_6">#N/A</definedName>
    <definedName name="OS" localSheetId="4">'[1]งบการเงิน'!#REF!</definedName>
    <definedName name="OS" localSheetId="1">'[1]งบการเงิน'!#REF!</definedName>
    <definedName name="OS">'[1]งบการเงิน'!#REF!</definedName>
    <definedName name="_xlnm.Print_Area" localSheetId="0">'BS-3,4,5'!$A$1:$P$116</definedName>
    <definedName name="_xlnm.Print_Area" localSheetId="4">'CF-9,10,11'!$A$1:$M$116</definedName>
    <definedName name="_xlnm.Print_Area" localSheetId="1">'PL-6'!$A$1:$P$45</definedName>
    <definedName name="_xlnm.Print_Area" localSheetId="3">'SE-8'!$A$1:$N$20</definedName>
    <definedName name="_xlnm.Print_Area" localSheetId="2">'SH-7'!$A$1:$S$24</definedName>
    <definedName name="PRINT_AREA_MI" localSheetId="4">#REF!</definedName>
    <definedName name="PRINT_AREA_MI" localSheetId="1">#REF!</definedName>
    <definedName name="PRINT_AREA_MI">#REF!</definedName>
    <definedName name="PTAX">'[1]cash flow 2'!$G$56</definedName>
    <definedName name="RE" localSheetId="4">'[1]งบการเงิน'!#REF!</definedName>
    <definedName name="RE" localSheetId="1">'[1]งบการเงิน'!#REF!</definedName>
    <definedName name="RE">'[1]งบการเงิน'!#REF!</definedName>
    <definedName name="REt" localSheetId="4">'[1]งบการเงิน'!#REF!</definedName>
    <definedName name="REt" localSheetId="1">'[1]งบการเงิน'!#REF!</definedName>
    <definedName name="REt">'[1]งบการเงิน'!#REF!</definedName>
    <definedName name="S_FA">'[1]cash flow 1'!$H$58</definedName>
    <definedName name="SELLC1_6">#N/A</definedName>
    <definedName name="SELLR1_6">#N/A</definedName>
    <definedName name="T" localSheetId="4">'[1]งบการเงิน'!#REF!</definedName>
    <definedName name="T" localSheetId="1">'[1]งบการเงิน'!#REF!</definedName>
    <definedName name="T">'[1]งบการเงิน'!#REF!</definedName>
    <definedName name="Unreailzed">'[1]cash flow 2'!$G$30</definedName>
    <definedName name="XA" localSheetId="4">'[1]งบการเงิน'!#REF!</definedName>
    <definedName name="XA" localSheetId="1">'[1]งบการเงิน'!#REF!</definedName>
    <definedName name="XA">'[1]งบการเงิน'!#REF!</definedName>
    <definedName name="XAAt" localSheetId="4">'[1]งบการเงิน'!#REF!</definedName>
    <definedName name="XAAt" localSheetId="1">'[1]งบการเงิน'!#REF!</definedName>
    <definedName name="XAAt">'[1]งบการเงิน'!#REF!</definedName>
    <definedName name="XAt" localSheetId="4">'[1]งบการเงิน'!#REF!</definedName>
    <definedName name="XAt" localSheetId="1">'[1]งบการเงิน'!#REF!</definedName>
    <definedName name="XAt">'[1]งบการเงิน'!#REF!</definedName>
    <definedName name="XC" localSheetId="4">'[1]งบการเงิน'!#REF!</definedName>
    <definedName name="XC" localSheetId="1">'[1]งบการเงิน'!#REF!</definedName>
    <definedName name="XC">'[1]งบการเงิน'!#REF!</definedName>
    <definedName name="XCC" localSheetId="4">'[1]งบการเงิน'!#REF!</definedName>
    <definedName name="XCC" localSheetId="1">'[1]งบการเงิน'!#REF!</definedName>
    <definedName name="XCC">'[1]งบการเงิน'!#REF!</definedName>
    <definedName name="XCCt" localSheetId="4">'[1]งบการเงิน'!#REF!</definedName>
    <definedName name="XCCt" localSheetId="1">'[1]งบการเงิน'!#REF!</definedName>
    <definedName name="XCCt">'[1]งบการเงิน'!#REF!</definedName>
    <definedName name="XCt" localSheetId="4">'[1]งบการเงิน'!#REF!</definedName>
    <definedName name="XCt" localSheetId="1">'[1]งบการเงิน'!#REF!</definedName>
    <definedName name="XCt">'[1]งบการเงิน'!#REF!</definedName>
    <definedName name="XEE" localSheetId="4">'[1]งบการเงิน'!#REF!</definedName>
    <definedName name="XEE" localSheetId="1">'[1]งบการเงิน'!#REF!</definedName>
    <definedName name="XEE">'[1]งบการเงิน'!#REF!</definedName>
    <definedName name="XFA" localSheetId="4">'[1]งบการเงิน'!#REF!</definedName>
    <definedName name="XFA" localSheetId="1">'[1]งบการเงิน'!#REF!</definedName>
    <definedName name="XFA">'[1]งบการเงิน'!#REF!</definedName>
    <definedName name="XGG" localSheetId="4">'[1]งบการเงิน'!#REF!</definedName>
    <definedName name="XGG" localSheetId="1">'[1]งบการเงิน'!#REF!</definedName>
    <definedName name="XGG">'[1]งบการเงิน'!#REF!</definedName>
    <definedName name="XII" localSheetId="4">'[1]งบการเงิน'!#REF!</definedName>
    <definedName name="XII" localSheetId="1">'[1]งบการเงิน'!#REF!</definedName>
    <definedName name="XII">'[1]งบการเงิน'!#REF!</definedName>
    <definedName name="XIt" localSheetId="4">'[1]งบการเงิน'!#REF!</definedName>
    <definedName name="XIt" localSheetId="1">'[1]งบการเงิน'!#REF!</definedName>
    <definedName name="XIt">'[1]งบการเงิน'!#REF!</definedName>
    <definedName name="Xitt" localSheetId="4">'[1]งบการเงิน'!#REF!</definedName>
    <definedName name="Xitt" localSheetId="1">'[1]งบการเงิน'!#REF!</definedName>
    <definedName name="Xitt">'[1]งบการเงิน'!#REF!</definedName>
    <definedName name="XIttt" localSheetId="4">'[1]งบการเงิน'!#REF!</definedName>
    <definedName name="XIttt" localSheetId="1">'[1]งบการเงิน'!#REF!</definedName>
    <definedName name="XIttt">'[1]งบการเงิน'!#REF!</definedName>
    <definedName name="XNN" localSheetId="4">'[1]งบการเงิน'!#REF!</definedName>
    <definedName name="XNN" localSheetId="1">'[1]งบการเงิน'!#REF!</definedName>
    <definedName name="XNN">'[1]งบการเงิน'!#REF!</definedName>
    <definedName name="XOS" localSheetId="4">'[1]งบการเงิน'!#REF!</definedName>
    <definedName name="XOS" localSheetId="1">'[1]งบการเงิน'!#REF!</definedName>
    <definedName name="XOS">'[1]งบการเงิน'!#REF!</definedName>
    <definedName name="XRE" localSheetId="4">'[1]งบการเงิน'!#REF!</definedName>
    <definedName name="XRE" localSheetId="1">'[1]งบการเงิน'!#REF!</definedName>
    <definedName name="XRE">'[1]งบการเงิน'!#REF!</definedName>
    <definedName name="XREt" localSheetId="4">'[1]งบการเงิน'!#REF!</definedName>
    <definedName name="XREt" localSheetId="1">'[1]งบการเงิน'!#REF!</definedName>
    <definedName name="XREt">'[1]งบการเงิน'!#REF!</definedName>
    <definedName name="XT" localSheetId="4">'[1]งบการเงิน'!#REF!</definedName>
    <definedName name="XT" localSheetId="1">'[1]งบการเงิน'!#REF!</definedName>
    <definedName name="XT">'[1]งบการเงิน'!#REF!</definedName>
    <definedName name="แ" localSheetId="4">#REF!</definedName>
    <definedName name="แ" localSheetId="1">#REF!</definedName>
    <definedName name="แ">#REF!</definedName>
  </definedNames>
  <calcPr fullCalcOnLoad="1"/>
</workbook>
</file>

<file path=xl/sharedStrings.xml><?xml version="1.0" encoding="utf-8"?>
<sst xmlns="http://schemas.openxmlformats.org/spreadsheetml/2006/main" count="290" uniqueCount="211">
  <si>
    <t>ASSETS</t>
  </si>
  <si>
    <t>CURRENT ASSETS</t>
  </si>
  <si>
    <t>Cash and cash equivalents</t>
  </si>
  <si>
    <t>Other current assets</t>
  </si>
  <si>
    <t>NON-CURRENT ASSETS</t>
  </si>
  <si>
    <t>-</t>
  </si>
  <si>
    <t>TOTAL ASSETS</t>
  </si>
  <si>
    <t>LIABILITIES AND SHAREHOLDERS' EQUITY</t>
  </si>
  <si>
    <t>SHAREHOLDERS' EQUITY</t>
  </si>
  <si>
    <t>Retained earnings</t>
  </si>
  <si>
    <t>Unappropriated</t>
  </si>
  <si>
    <t>STATEMENTS OF CASH FLOWS</t>
  </si>
  <si>
    <t>Note</t>
  </si>
  <si>
    <t>CASH FLOWS FROM OPERATING ACTIVITIES:</t>
  </si>
  <si>
    <t>Depreciation and amortization</t>
  </si>
  <si>
    <t>Decrease (increase) in operating assets:</t>
  </si>
  <si>
    <t>Inventories</t>
  </si>
  <si>
    <t>Other non-current assets</t>
  </si>
  <si>
    <t>STATEMENTS OF CASH FLOWS (Continued)</t>
  </si>
  <si>
    <t>CASH FLOWS FROM INVESTING ACTIVITIES:</t>
  </si>
  <si>
    <t>CASH FLOWS FROM FINANCING ACTIVITIES:</t>
  </si>
  <si>
    <t>STATEMENTS OF CHANGES IN SHAREHOLDERS' EQUITY</t>
  </si>
  <si>
    <t>Retained Earnings</t>
  </si>
  <si>
    <t>Appropriated for</t>
  </si>
  <si>
    <t>Total</t>
  </si>
  <si>
    <t>Other non - current assets</t>
  </si>
  <si>
    <t>Issued and paid - up share capital</t>
  </si>
  <si>
    <t>Trade accounts payable</t>
  </si>
  <si>
    <t>Trade accounts receivable</t>
  </si>
  <si>
    <t>Interest income</t>
  </si>
  <si>
    <t>Income tax paid</t>
  </si>
  <si>
    <t>Interest received</t>
  </si>
  <si>
    <t>CASH AND CASH EQUIVALENTS</t>
  </si>
  <si>
    <t>Income tax expense</t>
  </si>
  <si>
    <t>Total Current Assets</t>
  </si>
  <si>
    <t>Total Non-Current Assets</t>
  </si>
  <si>
    <t>Total Current Liabilities</t>
  </si>
  <si>
    <t>Total Liabilities</t>
  </si>
  <si>
    <t xml:space="preserve">Share premium </t>
  </si>
  <si>
    <t>Total Shareholders' equity</t>
  </si>
  <si>
    <t xml:space="preserve">Appropriated for legal reserve </t>
  </si>
  <si>
    <t>Increase (decrease) in operating liabilities:</t>
  </si>
  <si>
    <t>Acquisitions of property, plant and equipment</t>
  </si>
  <si>
    <t>REVENUES</t>
  </si>
  <si>
    <t xml:space="preserve">Net sales </t>
  </si>
  <si>
    <t>Other income</t>
  </si>
  <si>
    <t>Total Revenues</t>
  </si>
  <si>
    <t>EXPENSES</t>
  </si>
  <si>
    <t>Total Expenses</t>
  </si>
  <si>
    <t>Selling expenses</t>
  </si>
  <si>
    <t>Administrative expenses</t>
  </si>
  <si>
    <t>Income Tax Expense</t>
  </si>
  <si>
    <t>Cost of goods sold</t>
  </si>
  <si>
    <t>Share Capital</t>
  </si>
  <si>
    <t>- Issued and</t>
  </si>
  <si>
    <t>Paid-up</t>
  </si>
  <si>
    <t>Share</t>
  </si>
  <si>
    <t>Premium</t>
  </si>
  <si>
    <t>Legal Reserve</t>
  </si>
  <si>
    <t>Adjustments :</t>
  </si>
  <si>
    <t>Interest expense</t>
  </si>
  <si>
    <t>Cash receipt from operation</t>
  </si>
  <si>
    <t>Interest paid</t>
  </si>
  <si>
    <t>Accrued income tax</t>
  </si>
  <si>
    <t>Accrued expenses and other current liabilities</t>
  </si>
  <si>
    <t>CURRENT LIABILITIES</t>
  </si>
  <si>
    <t>Payment of liabilities under finance lease contracts</t>
  </si>
  <si>
    <t>Current investments</t>
  </si>
  <si>
    <t>STATEMENTS OF FINANCIAL POSITION</t>
  </si>
  <si>
    <t>Total Non-Current Liabilities</t>
  </si>
  <si>
    <t>STATEMENTS OF COMPREHENSIVE INCOME</t>
  </si>
  <si>
    <t>Profit before Income Tax Expense</t>
  </si>
  <si>
    <t>Liability for post-employment benefits</t>
  </si>
  <si>
    <t>Expenses for post-employment benefits</t>
  </si>
  <si>
    <t xml:space="preserve">COMPREHENSIVE INCOME </t>
  </si>
  <si>
    <t>NON-CURRENT LIABILITIES</t>
  </si>
  <si>
    <t>Other Comprehensive Income</t>
  </si>
  <si>
    <t>Finance costs</t>
  </si>
  <si>
    <t xml:space="preserve">Trade accounts receivable </t>
  </si>
  <si>
    <t xml:space="preserve">Inventories </t>
  </si>
  <si>
    <t xml:space="preserve">Property, plant and equipment </t>
  </si>
  <si>
    <t>Liabilities under finance lease contracts</t>
  </si>
  <si>
    <t xml:space="preserve">Current portion of long-term loan </t>
  </si>
  <si>
    <t>Proceeds from sales of equipment</t>
  </si>
  <si>
    <t xml:space="preserve">Leasehold rights </t>
  </si>
  <si>
    <t>AND CASH EQUIVALENTS</t>
  </si>
  <si>
    <t>Net Cash Used in Investing Activities</t>
  </si>
  <si>
    <t xml:space="preserve"> In Thousand Baht</t>
  </si>
  <si>
    <t>Deferred tax asset</t>
  </si>
  <si>
    <t>Decrease in current investments</t>
  </si>
  <si>
    <t>Payment of long-term loans from financial institutions</t>
  </si>
  <si>
    <t>Increase in property for lease</t>
  </si>
  <si>
    <t xml:space="preserve">Consolidated </t>
  </si>
  <si>
    <t>Separate</t>
  </si>
  <si>
    <t>financial statements</t>
  </si>
  <si>
    <t>Loans to related party and interest</t>
  </si>
  <si>
    <t>receivable</t>
  </si>
  <si>
    <t>Other non-current liabilities</t>
  </si>
  <si>
    <t>Appropriated</t>
  </si>
  <si>
    <t>for</t>
  </si>
  <si>
    <t>shareholders'</t>
  </si>
  <si>
    <t xml:space="preserve"> premium</t>
  </si>
  <si>
    <t xml:space="preserve">legal reserve </t>
  </si>
  <si>
    <t xml:space="preserve">Balance as at January 1, 2013 </t>
  </si>
  <si>
    <t>attributable to</t>
  </si>
  <si>
    <t>equity holders</t>
  </si>
  <si>
    <t>of the parent</t>
  </si>
  <si>
    <t>Non-</t>
  </si>
  <si>
    <t>controlling</t>
  </si>
  <si>
    <t>interests</t>
  </si>
  <si>
    <t>equity</t>
  </si>
  <si>
    <t xml:space="preserve">   </t>
  </si>
  <si>
    <t>Non-controlling interests</t>
  </si>
  <si>
    <t xml:space="preserve">TOTAL LIABILITIES AND </t>
  </si>
  <si>
    <t xml:space="preserve">SHAREHOLDERS' EQUITY </t>
  </si>
  <si>
    <t>Related parties</t>
  </si>
  <si>
    <t>Others</t>
  </si>
  <si>
    <t>Rental and service income</t>
  </si>
  <si>
    <t>Equity holders of the parent</t>
  </si>
  <si>
    <t>Supplementary disclosures of cash flow information:</t>
  </si>
  <si>
    <t>Saving deposits at banks</t>
  </si>
  <si>
    <t>Current accounts at banks</t>
  </si>
  <si>
    <t>Cash in hand</t>
  </si>
  <si>
    <t>2013</t>
  </si>
  <si>
    <t>LIABILITIES AND SHAREHOLDERS' EQUITY (Continued)</t>
  </si>
  <si>
    <t xml:space="preserve">Property for lease </t>
  </si>
  <si>
    <t xml:space="preserve"> </t>
  </si>
  <si>
    <t>Bank overdrafts and short - term</t>
  </si>
  <si>
    <t>borrowings  from financial institutions</t>
  </si>
  <si>
    <t>Accrued expenses and other current</t>
  </si>
  <si>
    <t>Current portion of liabilities under</t>
  </si>
  <si>
    <t>Total equity attributable to equity</t>
  </si>
  <si>
    <t xml:space="preserve">Decrease in long-term loan to other party </t>
  </si>
  <si>
    <t>Consolidated financial statements (In Thousand Baht)</t>
  </si>
  <si>
    <t>Increase in investment in subsidiary</t>
  </si>
  <si>
    <t>Increase in loans to related party</t>
  </si>
  <si>
    <t>Dividend paid</t>
  </si>
  <si>
    <t>Proceeds from non-controlling interests of the subsidiary</t>
  </si>
  <si>
    <t>Balance as at January 1, 2013</t>
  </si>
  <si>
    <t>Proceeds from non-controlling interest</t>
  </si>
  <si>
    <t xml:space="preserve">   of the subsidiary</t>
  </si>
  <si>
    <t>Separate financial statements (In Thousand Baht)</t>
  </si>
  <si>
    <t>liabilities</t>
  </si>
  <si>
    <t>holders of the parent</t>
  </si>
  <si>
    <t>Re- Check</t>
  </si>
  <si>
    <t>inventory valuation</t>
  </si>
  <si>
    <t>- Related parties</t>
  </si>
  <si>
    <t>Other accounts payable</t>
  </si>
  <si>
    <t>attributable to:</t>
  </si>
  <si>
    <t>Profit and Comprehensive Income</t>
  </si>
  <si>
    <t xml:space="preserve">Gain (Loss) on exchange rate </t>
  </si>
  <si>
    <t>Proceeds from sales of property for lease</t>
  </si>
  <si>
    <t>from financial institutions</t>
  </si>
  <si>
    <t>Fixed deposits at banks</t>
  </si>
  <si>
    <t>Unrealized gain on remeasurement of derivative</t>
  </si>
  <si>
    <t xml:space="preserve">Changes in operating assets and liabilities </t>
  </si>
  <si>
    <t>Long-term loan to other party</t>
  </si>
  <si>
    <t>to other party</t>
  </si>
  <si>
    <t>finance lease contracts</t>
  </si>
  <si>
    <t>Authorized share capital</t>
  </si>
  <si>
    <t>Cost of rendering of rental and service</t>
  </si>
  <si>
    <t xml:space="preserve">Increase (decrease) in provision for declining in </t>
  </si>
  <si>
    <t>TAS rental expenses in excess of lease agreement</t>
  </si>
  <si>
    <t>Other accounts payable - related parties</t>
  </si>
  <si>
    <t>Net Cash Provided by (Used in) Operating  Activities</t>
  </si>
  <si>
    <t>Earnings per share</t>
  </si>
  <si>
    <t xml:space="preserve">Related parties </t>
  </si>
  <si>
    <t>Other receivables - related parties</t>
  </si>
  <si>
    <t>Diluted earnings per share</t>
  </si>
  <si>
    <t>Decrease in allowance for doubtful accounts</t>
  </si>
  <si>
    <t>Gain on disposal and write-off of property for lease</t>
  </si>
  <si>
    <t>Gain on disposal and write-off of equipment</t>
  </si>
  <si>
    <t>Unrealized loss on foreign exchange</t>
  </si>
  <si>
    <t>Increase (decrease) in bank overdrafts and short-term</t>
  </si>
  <si>
    <t xml:space="preserve"> borrowings from financial institutions</t>
  </si>
  <si>
    <t>Net Cash Provided by (Used in) Financing Activities</t>
  </si>
  <si>
    <t xml:space="preserve">NET DECREASE IN CASH </t>
  </si>
  <si>
    <t>b. Non-cash transactions</t>
  </si>
  <si>
    <t>AS AT DECEMBER 31, 2014 AND 2013</t>
  </si>
  <si>
    <t>2014</t>
  </si>
  <si>
    <t>FOR THE YEARS ENDED DECEMBER 31, 2014 AND 2013</t>
  </si>
  <si>
    <t>PROFIT FOR THE YEAR</t>
  </si>
  <si>
    <t>FOR THE YEAR</t>
  </si>
  <si>
    <t>PORN PROM METAL PUBLIC COMPANY LIMITED AND ITS SUBSIDIARIES</t>
  </si>
  <si>
    <t>a. Cash and cash equivalent at end of year</t>
  </si>
  <si>
    <t>AT BEGINNING OF THE YEAR</t>
  </si>
  <si>
    <t>AT END OF THE YEAR</t>
  </si>
  <si>
    <t>Profit for the year</t>
  </si>
  <si>
    <t>Comprehensive income for the year</t>
  </si>
  <si>
    <t xml:space="preserve">Balance as at December 31, 2013 </t>
  </si>
  <si>
    <t>Balance as at December 31, 2014</t>
  </si>
  <si>
    <t>Investment in subsidiaries</t>
  </si>
  <si>
    <t>Current portion of long-term loans</t>
  </si>
  <si>
    <t>Long-term loans from financial institutions</t>
  </si>
  <si>
    <t xml:space="preserve">Deposits at financial institutions </t>
  </si>
  <si>
    <t>under pledge</t>
  </si>
  <si>
    <t xml:space="preserve">Decrease in deposits at financial institutions </t>
  </si>
  <si>
    <t xml:space="preserve">   under pledge</t>
  </si>
  <si>
    <t>Appropriated for legal reserve</t>
  </si>
  <si>
    <t>4, 22</t>
  </si>
  <si>
    <t>Proceeds from non-controlling interests</t>
  </si>
  <si>
    <t xml:space="preserve"> of the subsidiary</t>
  </si>
  <si>
    <t xml:space="preserve">Earnings per Share of the Equity </t>
  </si>
  <si>
    <t>Holders of the Parent (In Baht)</t>
  </si>
  <si>
    <t>4, 33</t>
  </si>
  <si>
    <t>5, 33</t>
  </si>
  <si>
    <t>4, 10, 33</t>
  </si>
  <si>
    <t>11, 33</t>
  </si>
  <si>
    <t>4, 12</t>
  </si>
  <si>
    <t>Proceeds from exercised warrants</t>
  </si>
  <si>
    <t>Assets under construction by means of payables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</si>
</sst>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409]mmmm\ d\,\ yyyy;@"/>
    <numFmt numFmtId="193" formatCode="[$-101041E]d\ mmmm\ yyyy;@"/>
    <numFmt numFmtId="194" formatCode="_(* #,##0_);_(* \(#,##0\);_(* &quot;-&quot;??_);_(@_)"/>
    <numFmt numFmtId="195" formatCode="_-* #,##0_-;\-* #,##0_-;_-* &quot;-&quot;??_-;_-@_-"/>
    <numFmt numFmtId="196" formatCode="_-&quot;?&quot;* #,##0_-;\-&quot;?&quot;* #,##0_-;_-&quot;?&quot;* &quot;-&quot;_-;_-@_-"/>
    <numFmt numFmtId="197" formatCode="_-&quot;?&quot;* #,##0.00_-;\-&quot;?&quot;* #,##0.00_-;_-&quot;?&quot;* &quot;-&quot;??_-;_-@_-"/>
    <numFmt numFmtId="198" formatCode="0.000_)"/>
    <numFmt numFmtId="199" formatCode="0.00_)"/>
    <numFmt numFmtId="200" formatCode="#,##0.000000"/>
    <numFmt numFmtId="201" formatCode="#,##0\ \ ;\(#,##0\)\ ;\—\ \ \ \ "/>
    <numFmt numFmtId="202" formatCode="_(* #,##0_);_(* \(#,##0\);_(* &quot;-&quot;_);_(@_)"/>
    <numFmt numFmtId="203" formatCode="[$-1010000]d/m/yy;@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8.4"/>
      <color indexed="12"/>
      <name val="Arial"/>
      <family val="2"/>
    </font>
    <font>
      <sz val="11"/>
      <name val="Tms Rmn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Helv"/>
      <family val="2"/>
    </font>
    <font>
      <sz val="28"/>
      <name val="Angsana New"/>
      <family val="1"/>
    </font>
    <font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5"/>
      <name val="Angsana New"/>
      <family val="1"/>
    </font>
    <font>
      <sz val="14"/>
      <name val="Cordia Ne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3.5"/>
      <name val="Angsana New"/>
      <family val="1"/>
    </font>
    <font>
      <i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1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01" fontId="6" fillId="0" borderId="0">
      <alignment horizontal="right"/>
      <protection/>
    </xf>
    <xf numFmtId="0" fontId="54" fillId="29" borderId="0" applyNumberFormat="0" applyBorder="0" applyAlignment="0" applyProtection="0"/>
    <xf numFmtId="200" fontId="2" fillId="3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10" fontId="5" fillId="32" borderId="6" applyNumberFormat="0" applyBorder="0" applyAlignment="0" applyProtection="0"/>
    <xf numFmtId="38" fontId="12" fillId="0" borderId="0">
      <alignment/>
      <protection/>
    </xf>
    <xf numFmtId="38" fontId="13" fillId="0" borderId="0">
      <alignment/>
      <protection/>
    </xf>
    <xf numFmtId="38" fontId="14" fillId="0" borderId="0">
      <alignment/>
      <protection/>
    </xf>
    <xf numFmtId="38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7" applyNumberFormat="0" applyFill="0" applyAlignment="0" applyProtection="0"/>
    <xf numFmtId="0" fontId="60" fillId="33" borderId="0" applyNumberFormat="0" applyBorder="0" applyAlignment="0" applyProtection="0"/>
    <xf numFmtId="199" fontId="16" fillId="0" borderId="0">
      <alignment/>
      <protection/>
    </xf>
    <xf numFmtId="0" fontId="6" fillId="0" borderId="0">
      <alignment/>
      <protection/>
    </xf>
    <xf numFmtId="203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</cellStyleXfs>
  <cellXfs count="326">
    <xf numFmtId="0" fontId="0" fillId="0" borderId="0" xfId="0" applyAlignment="1">
      <alignment/>
    </xf>
    <xf numFmtId="0" fontId="4" fillId="0" borderId="0" xfId="93" applyFont="1" applyAlignment="1">
      <alignment vertical="center"/>
      <protection/>
    </xf>
    <xf numFmtId="0" fontId="4" fillId="0" borderId="0" xfId="85" applyFont="1" applyAlignment="1">
      <alignment horizontal="centerContinuous" vertical="center"/>
      <protection/>
    </xf>
    <xf numFmtId="0" fontId="6" fillId="0" borderId="0" xfId="85" applyFont="1" applyAlignment="1">
      <alignment horizontal="centerContinuous" vertical="center"/>
      <protection/>
    </xf>
    <xf numFmtId="0" fontId="6" fillId="0" borderId="0" xfId="85" applyFont="1" applyFill="1" applyAlignment="1">
      <alignment horizontal="centerContinuous" vertical="center"/>
      <protection/>
    </xf>
    <xf numFmtId="0" fontId="6" fillId="0" borderId="0" xfId="85" applyFont="1" applyAlignment="1">
      <alignment vertical="center"/>
      <protection/>
    </xf>
    <xf numFmtId="0" fontId="4" fillId="0" borderId="0" xfId="85" applyFont="1" applyBorder="1" applyAlignment="1">
      <alignment horizontal="centerContinuous" vertical="center"/>
      <protection/>
    </xf>
    <xf numFmtId="0" fontId="6" fillId="0" borderId="0" xfId="85" applyFont="1" applyBorder="1" applyAlignment="1">
      <alignment horizontal="centerContinuous" vertical="center"/>
      <protection/>
    </xf>
    <xf numFmtId="0" fontId="6" fillId="0" borderId="0" xfId="85" applyFont="1" applyFill="1" applyBorder="1" applyAlignment="1">
      <alignment horizontal="centerContinuous" vertical="center"/>
      <protection/>
    </xf>
    <xf numFmtId="0" fontId="6" fillId="0" borderId="0" xfId="85" applyFont="1" applyBorder="1" applyAlignment="1">
      <alignment horizontal="center" vertical="center"/>
      <protection/>
    </xf>
    <xf numFmtId="0" fontId="4" fillId="0" borderId="0" xfId="85" applyFont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194" fontId="6" fillId="0" borderId="0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91" applyFont="1" applyFill="1" applyAlignment="1">
      <alignment vertical="center"/>
      <protection/>
    </xf>
    <xf numFmtId="0" fontId="6" fillId="0" borderId="0" xfId="91" applyFont="1" applyFill="1" applyBorder="1" applyAlignment="1">
      <alignment vertical="center"/>
      <protection/>
    </xf>
    <xf numFmtId="0" fontId="7" fillId="0" borderId="0" xfId="91" applyFont="1" applyFill="1" applyBorder="1" applyAlignment="1">
      <alignment horizontal="center" vertical="center"/>
      <protection/>
    </xf>
    <xf numFmtId="37" fontId="6" fillId="0" borderId="0" xfId="91" applyNumberFormat="1" applyFont="1" applyFill="1" applyBorder="1" applyAlignment="1">
      <alignment vertical="center"/>
      <protection/>
    </xf>
    <xf numFmtId="0" fontId="6" fillId="0" borderId="0" xfId="91" applyFont="1" applyFill="1" applyAlignment="1">
      <alignment vertical="center"/>
      <protection/>
    </xf>
    <xf numFmtId="0" fontId="4" fillId="0" borderId="0" xfId="91" applyFont="1" applyFill="1" applyBorder="1" applyAlignment="1">
      <alignment vertical="center"/>
      <protection/>
    </xf>
    <xf numFmtId="0" fontId="4" fillId="0" borderId="0" xfId="91" applyFont="1" applyFill="1" applyBorder="1" applyAlignment="1">
      <alignment horizontal="left" vertical="center"/>
      <protection/>
    </xf>
    <xf numFmtId="0" fontId="4" fillId="0" borderId="0" xfId="88" applyFont="1" applyFill="1" applyAlignment="1">
      <alignment vertical="center"/>
      <protection/>
    </xf>
    <xf numFmtId="37" fontId="6" fillId="0" borderId="0" xfId="91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4" fillId="0" borderId="0" xfId="91" applyFont="1" applyFill="1" applyAlignment="1">
      <alignment vertical="center"/>
      <protection/>
    </xf>
    <xf numFmtId="0" fontId="4" fillId="0" borderId="0" xfId="92" applyFont="1" applyFill="1" applyAlignment="1">
      <alignment vertical="center"/>
      <protection/>
    </xf>
    <xf numFmtId="0" fontId="6" fillId="0" borderId="0" xfId="91" applyFont="1" applyFill="1" applyAlignment="1">
      <alignment horizontal="centerContinuous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88" applyFont="1" applyFill="1" applyAlignment="1" quotePrefix="1">
      <alignment vertical="center"/>
      <protection/>
    </xf>
    <xf numFmtId="0" fontId="6" fillId="0" borderId="0" xfId="92" applyFont="1" applyFill="1" applyAlignment="1">
      <alignment vertical="center"/>
      <protection/>
    </xf>
    <xf numFmtId="202" fontId="6" fillId="0" borderId="0" xfId="82" applyNumberFormat="1" applyFont="1" applyFill="1" applyAlignment="1">
      <alignment horizontal="right"/>
      <protection/>
    </xf>
    <xf numFmtId="0" fontId="6" fillId="0" borderId="0" xfId="85" applyFont="1" applyAlignment="1">
      <alignment horizontal="center" vertical="center"/>
      <protection/>
    </xf>
    <xf numFmtId="0" fontId="6" fillId="0" borderId="0" xfId="87" applyFont="1" applyAlignment="1">
      <alignment horizontal="centerContinuous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85" applyFont="1" applyFill="1" applyBorder="1" applyAlignment="1">
      <alignment vertical="center"/>
      <protection/>
    </xf>
    <xf numFmtId="0" fontId="6" fillId="0" borderId="0" xfId="0" applyFont="1" applyAlignment="1" quotePrefix="1">
      <alignment horizontal="center"/>
    </xf>
    <xf numFmtId="0" fontId="6" fillId="0" borderId="0" xfId="85" applyFont="1" applyFill="1" applyBorder="1" applyAlignment="1">
      <alignment horizontal="center"/>
      <protection/>
    </xf>
    <xf numFmtId="0" fontId="6" fillId="0" borderId="0" xfId="85" applyFont="1" applyBorder="1" applyAlignment="1">
      <alignment horizontal="center"/>
      <protection/>
    </xf>
    <xf numFmtId="17" fontId="6" fillId="0" borderId="0" xfId="0" applyNumberFormat="1" applyFont="1" applyBorder="1" applyAlignment="1">
      <alignment horizontal="center"/>
    </xf>
    <xf numFmtId="17" fontId="6" fillId="0" borderId="0" xfId="85" applyNumberFormat="1" applyFont="1" applyFill="1" applyBorder="1" applyAlignment="1" quotePrefix="1">
      <alignment horizontal="center"/>
      <protection/>
    </xf>
    <xf numFmtId="17" fontId="6" fillId="0" borderId="0" xfId="85" applyNumberFormat="1" applyFont="1" applyBorder="1" applyAlignment="1">
      <alignment horizontal="center"/>
      <protection/>
    </xf>
    <xf numFmtId="17" fontId="6" fillId="0" borderId="0" xfId="85" applyNumberFormat="1" applyFont="1" applyBorder="1" applyAlignment="1">
      <alignment horizontal="center" vertical="center"/>
      <protection/>
    </xf>
    <xf numFmtId="17" fontId="6" fillId="0" borderId="11" xfId="85" applyNumberFormat="1" applyFont="1" applyBorder="1" applyAlignment="1">
      <alignment horizontal="center" vertical="center"/>
      <protection/>
    </xf>
    <xf numFmtId="0" fontId="6" fillId="0" borderId="0" xfId="85" applyFont="1" applyBorder="1" applyAlignment="1">
      <alignment vertical="center"/>
      <protection/>
    </xf>
    <xf numFmtId="17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0" xfId="85" applyNumberFormat="1" applyFont="1" applyFill="1" applyBorder="1" applyAlignment="1" quotePrefix="1">
      <alignment horizontal="center" vertical="center"/>
      <protection/>
    </xf>
    <xf numFmtId="17" fontId="6" fillId="0" borderId="0" xfId="8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94" fontId="6" fillId="0" borderId="0" xfId="85" applyNumberFormat="1" applyFont="1" applyAlignment="1">
      <alignment vertical="center"/>
      <protection/>
    </xf>
    <xf numFmtId="194" fontId="6" fillId="0" borderId="0" xfId="49" applyNumberFormat="1" applyFont="1" applyAlignment="1">
      <alignment/>
    </xf>
    <xf numFmtId="194" fontId="6" fillId="0" borderId="0" xfId="60" applyNumberFormat="1" applyFont="1" applyBorder="1" applyAlignment="1">
      <alignment vertical="center"/>
    </xf>
    <xf numFmtId="194" fontId="6" fillId="0" borderId="0" xfId="49" applyNumberFormat="1" applyFont="1" applyBorder="1" applyAlignment="1">
      <alignment/>
    </xf>
    <xf numFmtId="194" fontId="6" fillId="0" borderId="12" xfId="49" applyNumberFormat="1" applyFont="1" applyBorder="1" applyAlignment="1">
      <alignment/>
    </xf>
    <xf numFmtId="0" fontId="6" fillId="0" borderId="0" xfId="85" applyFont="1" applyFill="1" applyAlignment="1">
      <alignment vertical="center"/>
      <protection/>
    </xf>
    <xf numFmtId="0" fontId="23" fillId="0" borderId="0" xfId="0" applyFont="1" applyFill="1" applyAlignment="1">
      <alignment horizontal="left" vertical="center"/>
    </xf>
    <xf numFmtId="0" fontId="23" fillId="0" borderId="0" xfId="89" applyFont="1" applyFill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91" applyFont="1" applyFill="1" applyAlignment="1">
      <alignment horizontal="center" vertical="center"/>
      <protection/>
    </xf>
    <xf numFmtId="0" fontId="23" fillId="0" borderId="0" xfId="92" applyFont="1" applyFill="1" applyAlignment="1">
      <alignment horizontal="left" vertical="center"/>
      <protection/>
    </xf>
    <xf numFmtId="0" fontId="23" fillId="0" borderId="0" xfId="86" applyFont="1" applyFill="1" applyAlignment="1">
      <alignment horizontal="left" vertical="center"/>
      <protection/>
    </xf>
    <xf numFmtId="0" fontId="23" fillId="0" borderId="0" xfId="93" applyFont="1" applyAlignment="1">
      <alignment vertical="center"/>
      <protection/>
    </xf>
    <xf numFmtId="0" fontId="2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88" applyFont="1" applyFill="1" applyAlignment="1" quotePrefix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02" fontId="6" fillId="0" borderId="0" xfId="82" applyNumberFormat="1" applyFont="1" applyFill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202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8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91" applyFont="1" applyFill="1" applyBorder="1" applyAlignment="1">
      <alignment horizontal="centerContinuous" vertical="center"/>
      <protection/>
    </xf>
    <xf numFmtId="37" fontId="6" fillId="0" borderId="0" xfId="91" applyNumberFormat="1" applyFont="1" applyFill="1" applyBorder="1" applyAlignment="1" quotePrefix="1">
      <alignment horizontal="center" vertical="center"/>
      <protection/>
    </xf>
    <xf numFmtId="37" fontId="6" fillId="0" borderId="0" xfId="91" applyNumberFormat="1" applyFont="1" applyFill="1" applyAlignment="1" quotePrefix="1">
      <alignment horizontal="center" vertical="center"/>
      <protection/>
    </xf>
    <xf numFmtId="194" fontId="20" fillId="0" borderId="0" xfId="91" applyNumberFormat="1" applyFont="1" applyFill="1" applyBorder="1" applyAlignment="1">
      <alignment horizontal="center" vertical="center"/>
      <protection/>
    </xf>
    <xf numFmtId="194" fontId="6" fillId="0" borderId="0" xfId="91" applyNumberFormat="1" applyFont="1" applyFill="1" applyAlignment="1">
      <alignment vertical="center"/>
      <protection/>
    </xf>
    <xf numFmtId="194" fontId="6" fillId="0" borderId="0" xfId="49" applyNumberFormat="1" applyFont="1" applyFill="1" applyBorder="1" applyAlignment="1">
      <alignment vertical="center"/>
    </xf>
    <xf numFmtId="194" fontId="6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91" applyFont="1" applyFill="1" applyBorder="1" applyAlignment="1">
      <alignment horizontal="centerContinuous" vertical="center"/>
      <protection/>
    </xf>
    <xf numFmtId="194" fontId="6" fillId="0" borderId="0" xfId="49" applyNumberFormat="1" applyFont="1" applyFill="1" applyAlignment="1" quotePrefix="1">
      <alignment horizontal="center" vertical="center"/>
    </xf>
    <xf numFmtId="0" fontId="6" fillId="0" borderId="0" xfId="90" applyFont="1" applyFill="1" applyAlignment="1">
      <alignment vertical="center"/>
      <protection/>
    </xf>
    <xf numFmtId="37" fontId="6" fillId="0" borderId="0" xfId="91" applyNumberFormat="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194" fontId="6" fillId="0" borderId="0" xfId="91" applyNumberFormat="1" applyFont="1" applyFill="1" applyBorder="1" applyAlignment="1">
      <alignment horizontal="center" vertical="center"/>
      <protection/>
    </xf>
    <xf numFmtId="194" fontId="6" fillId="0" borderId="13" xfId="49" applyNumberFormat="1" applyFont="1" applyFill="1" applyBorder="1" applyAlignment="1">
      <alignment vertical="center"/>
    </xf>
    <xf numFmtId="0" fontId="6" fillId="0" borderId="0" xfId="91" applyFont="1" applyFill="1" applyBorder="1" applyAlignment="1">
      <alignment horizontal="centerContinuous" vertical="center"/>
      <protection/>
    </xf>
    <xf numFmtId="0" fontId="6" fillId="0" borderId="0" xfId="91" applyFont="1" applyFill="1" applyBorder="1" applyAlignment="1">
      <alignment horizontal="left" vertical="center"/>
      <protection/>
    </xf>
    <xf numFmtId="194" fontId="6" fillId="0" borderId="0" xfId="91" applyNumberFormat="1" applyFont="1" applyFill="1" applyBorder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0" fontId="19" fillId="0" borderId="0" xfId="91" applyFont="1" applyFill="1" applyBorder="1" applyAlignment="1">
      <alignment vertical="center"/>
      <protection/>
    </xf>
    <xf numFmtId="0" fontId="4" fillId="0" borderId="0" xfId="90" applyFont="1" applyFill="1" applyAlignment="1">
      <alignment vertical="center"/>
      <protection/>
    </xf>
    <xf numFmtId="0" fontId="20" fillId="0" borderId="0" xfId="9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0" fontId="6" fillId="0" borderId="0" xfId="91" applyFont="1" applyFill="1" applyBorder="1" applyAlignment="1" quotePrefix="1">
      <alignment horizontal="center" vertical="center"/>
      <protection/>
    </xf>
    <xf numFmtId="194" fontId="6" fillId="0" borderId="14" xfId="60" applyNumberFormat="1" applyFont="1" applyFill="1" applyBorder="1" applyAlignment="1">
      <alignment horizontal="center" vertical="center"/>
    </xf>
    <xf numFmtId="0" fontId="4" fillId="0" borderId="0" xfId="93" applyFont="1" applyFill="1" applyAlignment="1">
      <alignment vertical="center"/>
      <protection/>
    </xf>
    <xf numFmtId="194" fontId="6" fillId="0" borderId="11" xfId="60" applyNumberFormat="1" applyFont="1" applyFill="1" applyBorder="1" applyAlignment="1">
      <alignment horizontal="center" vertical="center"/>
    </xf>
    <xf numFmtId="194" fontId="6" fillId="0" borderId="15" xfId="49" applyNumberFormat="1" applyFont="1" applyFill="1" applyBorder="1" applyAlignment="1">
      <alignment vertical="center"/>
    </xf>
    <xf numFmtId="194" fontId="20" fillId="0" borderId="0" xfId="91" applyNumberFormat="1" applyFont="1" applyFill="1" applyBorder="1" applyAlignment="1">
      <alignment vertical="center"/>
      <protection/>
    </xf>
    <xf numFmtId="194" fontId="6" fillId="0" borderId="12" xfId="60" applyNumberFormat="1" applyFont="1" applyFill="1" applyBorder="1" applyAlignment="1">
      <alignment horizontal="center" vertical="center"/>
    </xf>
    <xf numFmtId="194" fontId="6" fillId="0" borderId="15" xfId="60" applyNumberFormat="1" applyFont="1" applyFill="1" applyBorder="1" applyAlignment="1">
      <alignment horizontal="center" vertical="center"/>
    </xf>
    <xf numFmtId="202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4" fontId="6" fillId="0" borderId="11" xfId="91" applyNumberFormat="1" applyFont="1" applyFill="1" applyBorder="1" applyAlignment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0" fontId="18" fillId="0" borderId="0" xfId="91" applyFont="1" applyFill="1" applyBorder="1" applyAlignment="1">
      <alignment horizontal="center" vertical="center"/>
      <protection/>
    </xf>
    <xf numFmtId="193" fontId="6" fillId="0" borderId="0" xfId="91" applyNumberFormat="1" applyFont="1" applyFill="1" applyBorder="1" applyAlignment="1">
      <alignment horizontal="center" vertical="center"/>
      <protection/>
    </xf>
    <xf numFmtId="17" fontId="6" fillId="0" borderId="0" xfId="91" applyNumberFormat="1" applyFont="1" applyFill="1" applyBorder="1" applyAlignment="1">
      <alignment horizontal="center" vertical="center"/>
      <protection/>
    </xf>
    <xf numFmtId="0" fontId="7" fillId="0" borderId="0" xfId="9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Border="1" applyAlignment="1">
      <alignment horizontal="center" vertical="center"/>
    </xf>
    <xf numFmtId="194" fontId="6" fillId="0" borderId="13" xfId="60" applyNumberFormat="1" applyFont="1" applyFill="1" applyBorder="1" applyAlignment="1">
      <alignment horizontal="center" vertical="center"/>
    </xf>
    <xf numFmtId="0" fontId="65" fillId="0" borderId="0" xfId="91" applyFont="1" applyFill="1" applyAlignment="1">
      <alignment vertical="center"/>
      <protection/>
    </xf>
    <xf numFmtId="194" fontId="65" fillId="0" borderId="0" xfId="60" applyNumberFormat="1" applyFont="1" applyFill="1" applyBorder="1" applyAlignment="1">
      <alignment horizontal="center" vertical="center"/>
    </xf>
    <xf numFmtId="0" fontId="23" fillId="0" borderId="0" xfId="91" applyFont="1" applyFill="1" applyAlignment="1">
      <alignment horizontal="centerContinuous" vertical="center"/>
      <protection/>
    </xf>
    <xf numFmtId="0" fontId="6" fillId="0" borderId="0" xfId="91" applyFont="1" applyFill="1" applyAlignment="1" quotePrefix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6" fillId="0" borderId="0" xfId="91" applyFont="1" applyFill="1" applyAlignment="1">
      <alignment vertical="center"/>
      <protection/>
    </xf>
    <xf numFmtId="37" fontId="66" fillId="0" borderId="0" xfId="91" applyNumberFormat="1" applyFont="1" applyFill="1" applyAlignment="1">
      <alignment horizontal="center" vertical="center"/>
      <protection/>
    </xf>
    <xf numFmtId="194" fontId="66" fillId="0" borderId="0" xfId="60" applyNumberFormat="1" applyFont="1" applyFill="1" applyBorder="1" applyAlignment="1">
      <alignment horizontal="center" vertical="center"/>
    </xf>
    <xf numFmtId="0" fontId="23" fillId="0" borderId="0" xfId="82" applyFont="1" applyFill="1" applyAlignment="1">
      <alignment vertical="center"/>
      <protection/>
    </xf>
    <xf numFmtId="0" fontId="4" fillId="0" borderId="0" xfId="104" applyFont="1" applyFill="1" applyAlignment="1">
      <alignment vertical="center"/>
      <protection/>
    </xf>
    <xf numFmtId="202" fontId="6" fillId="0" borderId="0" xfId="82" applyNumberFormat="1" applyFont="1" applyFill="1" applyBorder="1" applyAlignment="1">
      <alignment vertical="center"/>
      <protection/>
    </xf>
    <xf numFmtId="0" fontId="6" fillId="0" borderId="0" xfId="104" applyFont="1" applyFill="1" applyAlignment="1">
      <alignment vertical="center"/>
      <protection/>
    </xf>
    <xf numFmtId="202" fontId="6" fillId="0" borderId="12" xfId="82" applyNumberFormat="1" applyFont="1" applyFill="1" applyBorder="1" applyAlignment="1">
      <alignment vertical="center"/>
      <protection/>
    </xf>
    <xf numFmtId="194" fontId="6" fillId="0" borderId="11" xfId="49" applyNumberFormat="1" applyFont="1" applyFill="1" applyBorder="1" applyAlignment="1">
      <alignment vertical="center"/>
    </xf>
    <xf numFmtId="202" fontId="6" fillId="0" borderId="15" xfId="82" applyNumberFormat="1" applyFont="1" applyFill="1" applyBorder="1" applyAlignment="1">
      <alignment vertical="center"/>
      <protection/>
    </xf>
    <xf numFmtId="0" fontId="6" fillId="0" borderId="0" xfId="91" applyFont="1" applyFill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91" applyFont="1" applyFill="1" applyBorder="1" applyAlignment="1">
      <alignment horizontal="center" vertical="center"/>
      <protection/>
    </xf>
    <xf numFmtId="37" fontId="6" fillId="0" borderId="0" xfId="91" applyNumberFormat="1" applyFont="1" applyFill="1" applyAlignment="1">
      <alignment vertical="center"/>
      <protection/>
    </xf>
    <xf numFmtId="0" fontId="6" fillId="0" borderId="13" xfId="88" applyFont="1" applyFill="1" applyBorder="1" applyAlignment="1">
      <alignment horizontal="center" vertical="center"/>
      <protection/>
    </xf>
    <xf numFmtId="194" fontId="20" fillId="0" borderId="0" xfId="60" applyNumberFormat="1" applyFont="1" applyFill="1" applyBorder="1" applyAlignment="1">
      <alignment horizontal="center" vertical="center"/>
    </xf>
    <xf numFmtId="194" fontId="6" fillId="0" borderId="14" xfId="49" applyNumberFormat="1" applyFont="1" applyFill="1" applyBorder="1" applyAlignment="1">
      <alignment vertical="center"/>
    </xf>
    <xf numFmtId="0" fontId="6" fillId="0" borderId="11" xfId="9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191" fontId="6" fillId="0" borderId="0" xfId="49" applyFont="1" applyFill="1" applyAlignment="1" quotePrefix="1">
      <alignment horizontal="center" vertical="center"/>
    </xf>
    <xf numFmtId="194" fontId="6" fillId="0" borderId="0" xfId="49" applyNumberFormat="1" applyFont="1" applyFill="1" applyAlignment="1">
      <alignment horizontal="right" vertical="center"/>
    </xf>
    <xf numFmtId="194" fontId="4" fillId="0" borderId="0" xfId="49" applyNumberFormat="1" applyFont="1" applyFill="1" applyAlignment="1">
      <alignment vertical="center"/>
    </xf>
    <xf numFmtId="194" fontId="6" fillId="0" borderId="12" xfId="49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4" fillId="0" borderId="0" xfId="91" applyFont="1" applyFill="1" applyAlignment="1">
      <alignment vertical="center"/>
      <protection/>
    </xf>
    <xf numFmtId="0" fontId="4" fillId="0" borderId="0" xfId="86" applyFont="1" applyFill="1" applyAlignment="1">
      <alignment horizontal="left" vertical="center"/>
      <protection/>
    </xf>
    <xf numFmtId="192" fontId="6" fillId="0" borderId="0" xfId="0" applyNumberFormat="1" applyFont="1" applyFill="1" applyAlignment="1" quotePrefix="1">
      <alignment vertical="center"/>
    </xf>
    <xf numFmtId="37" fontId="20" fillId="0" borderId="0" xfId="91" applyNumberFormat="1" applyFont="1" applyFill="1" applyAlignment="1">
      <alignment horizontal="center" vertical="center"/>
      <protection/>
    </xf>
    <xf numFmtId="0" fontId="24" fillId="0" borderId="0" xfId="91" applyFont="1" applyFill="1" applyAlignment="1">
      <alignment horizontal="center" vertical="center"/>
      <protection/>
    </xf>
    <xf numFmtId="0" fontId="24" fillId="0" borderId="0" xfId="91" applyFont="1" applyFill="1" applyAlignment="1">
      <alignment horizontal="centerContinuous" vertical="center"/>
      <protection/>
    </xf>
    <xf numFmtId="0" fontId="24" fillId="0" borderId="0" xfId="91" applyFont="1" applyFill="1" applyBorder="1" applyAlignment="1">
      <alignment horizontal="centerContinuous" vertical="center"/>
      <protection/>
    </xf>
    <xf numFmtId="0" fontId="24" fillId="0" borderId="0" xfId="91" applyFont="1" applyFill="1" applyBorder="1" applyAlignment="1">
      <alignment horizontal="center" vertical="center"/>
      <protection/>
    </xf>
    <xf numFmtId="202" fontId="6" fillId="0" borderId="0" xfId="82" applyNumberFormat="1" applyFont="1" applyFill="1" applyAlignment="1">
      <alignment vertical="center"/>
      <protection/>
    </xf>
    <xf numFmtId="0" fontId="6" fillId="0" borderId="0" xfId="82" applyFont="1" applyFill="1" applyAlignment="1">
      <alignment vertical="center"/>
      <protection/>
    </xf>
    <xf numFmtId="194" fontId="6" fillId="0" borderId="11" xfId="49" applyNumberFormat="1" applyFont="1" applyFill="1" applyBorder="1" applyAlignment="1" quotePrefix="1">
      <alignment horizontal="center" vertical="center"/>
    </xf>
    <xf numFmtId="0" fontId="6" fillId="0" borderId="0" xfId="82" applyFont="1" applyFill="1" applyBorder="1" applyAlignment="1">
      <alignment vertical="center"/>
      <protection/>
    </xf>
    <xf numFmtId="0" fontId="15" fillId="0" borderId="0" xfId="82" applyFont="1" applyFill="1" applyAlignment="1">
      <alignment horizontal="center" vertical="center"/>
      <protection/>
    </xf>
    <xf numFmtId="0" fontId="24" fillId="0" borderId="0" xfId="82" applyFont="1" applyFill="1" applyAlignment="1">
      <alignment vertical="center"/>
      <protection/>
    </xf>
    <xf numFmtId="0" fontId="6" fillId="0" borderId="0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6" fillId="0" borderId="0" xfId="82" applyFont="1" applyFill="1" applyAlignment="1">
      <alignment horizontal="center" vertical="center"/>
      <protection/>
    </xf>
    <xf numFmtId="0" fontId="7" fillId="0" borderId="0" xfId="82" applyFont="1" applyFill="1" applyAlignment="1">
      <alignment horizontal="center" vertical="center"/>
      <protection/>
    </xf>
    <xf numFmtId="0" fontId="7" fillId="0" borderId="14" xfId="82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6" fillId="0" borderId="11" xfId="82" applyFont="1" applyFill="1" applyBorder="1" applyAlignment="1">
      <alignment horizontal="center" vertical="center"/>
      <protection/>
    </xf>
    <xf numFmtId="0" fontId="6" fillId="0" borderId="14" xfId="82" applyFont="1" applyFill="1" applyBorder="1" applyAlignment="1">
      <alignment horizontal="center" vertical="center"/>
      <protection/>
    </xf>
    <xf numFmtId="0" fontId="6" fillId="0" borderId="0" xfId="0" applyFont="1" applyFill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0" fontId="18" fillId="0" borderId="0" xfId="82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vertical="center"/>
      <protection/>
    </xf>
    <xf numFmtId="0" fontId="6" fillId="0" borderId="0" xfId="82" applyFont="1" applyBorder="1" applyAlignment="1">
      <alignment vertical="center"/>
      <protection/>
    </xf>
    <xf numFmtId="194" fontId="6" fillId="0" borderId="0" xfId="60" applyNumberFormat="1" applyFont="1" applyFill="1" applyBorder="1" applyAlignment="1">
      <alignment vertical="center"/>
    </xf>
    <xf numFmtId="0" fontId="6" fillId="0" borderId="0" xfId="82" applyFont="1" applyAlignment="1">
      <alignment vertical="center"/>
      <protection/>
    </xf>
    <xf numFmtId="194" fontId="6" fillId="0" borderId="0" xfId="59" applyNumberFormat="1" applyFont="1" applyBorder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Alignment="1" quotePrefix="1">
      <alignment vertical="center"/>
    </xf>
    <xf numFmtId="202" fontId="6" fillId="0" borderId="11" xfId="82" applyNumberFormat="1" applyFont="1" applyFill="1" applyBorder="1" applyAlignment="1">
      <alignment vertical="center"/>
      <protection/>
    </xf>
    <xf numFmtId="194" fontId="6" fillId="0" borderId="11" xfId="49" applyNumberFormat="1" applyFont="1" applyFill="1" applyBorder="1" applyAlignment="1">
      <alignment/>
    </xf>
    <xf numFmtId="194" fontId="6" fillId="0" borderId="11" xfId="49" applyNumberFormat="1" applyFont="1" applyBorder="1" applyAlignment="1">
      <alignment/>
    </xf>
    <xf numFmtId="0" fontId="21" fillId="0" borderId="0" xfId="91" applyFont="1" applyFill="1" applyAlignment="1">
      <alignment vertical="top"/>
      <protection/>
    </xf>
    <xf numFmtId="194" fontId="21" fillId="0" borderId="0" xfId="60" applyNumberFormat="1" applyFont="1" applyFill="1" applyBorder="1" applyAlignment="1">
      <alignment horizontal="center" vertical="top"/>
    </xf>
    <xf numFmtId="0" fontId="21" fillId="0" borderId="0" xfId="91" applyFont="1" applyFill="1" applyAlignment="1" quotePrefix="1">
      <alignment vertical="top"/>
      <protection/>
    </xf>
    <xf numFmtId="0" fontId="21" fillId="0" borderId="0" xfId="91" applyFont="1" applyFill="1" applyAlignment="1">
      <alignment horizontal="left" vertical="top"/>
      <protection/>
    </xf>
    <xf numFmtId="0" fontId="21" fillId="0" borderId="0" xfId="91" applyFont="1" applyFill="1" applyAlignment="1">
      <alignment horizontal="left" vertical="top" indent="1"/>
      <protection/>
    </xf>
    <xf numFmtId="0" fontId="25" fillId="0" borderId="0" xfId="91" applyFont="1" applyFill="1" applyAlignment="1">
      <alignment vertical="top"/>
      <protection/>
    </xf>
    <xf numFmtId="194" fontId="21" fillId="0" borderId="0" xfId="49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91" fontId="6" fillId="0" borderId="0" xfId="60" applyNumberFormat="1" applyFont="1" applyFill="1" applyBorder="1" applyAlignment="1">
      <alignment horizontal="center" vertical="center"/>
    </xf>
    <xf numFmtId="194" fontId="21" fillId="0" borderId="0" xfId="49" applyNumberFormat="1" applyFont="1" applyFill="1" applyBorder="1" applyAlignment="1">
      <alignment vertical="top"/>
    </xf>
    <xf numFmtId="0" fontId="21" fillId="0" borderId="0" xfId="91" applyFont="1" applyFill="1" applyBorder="1" applyAlignment="1">
      <alignment vertical="top"/>
      <protection/>
    </xf>
    <xf numFmtId="0" fontId="21" fillId="0" borderId="0" xfId="49" applyNumberFormat="1" applyFont="1" applyFill="1" applyBorder="1" applyAlignment="1">
      <alignment horizontal="center" vertical="top"/>
    </xf>
    <xf numFmtId="0" fontId="21" fillId="0" borderId="0" xfId="91" applyFont="1" applyFill="1" applyBorder="1" applyAlignment="1">
      <alignment horizontal="center" vertical="top"/>
      <protection/>
    </xf>
    <xf numFmtId="0" fontId="21" fillId="0" borderId="0" xfId="49" applyNumberFormat="1" applyFont="1" applyFill="1" applyBorder="1" applyAlignment="1">
      <alignment horizontal="center" vertical="top" wrapText="1"/>
    </xf>
    <xf numFmtId="194" fontId="21" fillId="0" borderId="0" xfId="49" applyNumberFormat="1" applyFont="1" applyFill="1" applyBorder="1" applyAlignment="1">
      <alignment horizontal="center" vertical="top" wrapText="1"/>
    </xf>
    <xf numFmtId="194" fontId="21" fillId="35" borderId="0" xfId="49" applyNumberFormat="1" applyFont="1" applyFill="1" applyBorder="1" applyAlignment="1">
      <alignment vertical="top"/>
    </xf>
    <xf numFmtId="202" fontId="21" fillId="0" borderId="0" xfId="0" applyNumberFormat="1" applyFont="1" applyFill="1" applyBorder="1" applyAlignment="1">
      <alignment horizontal="center"/>
    </xf>
    <xf numFmtId="194" fontId="21" fillId="0" borderId="0" xfId="49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7" fillId="0" borderId="0" xfId="91" applyFont="1" applyFill="1" applyBorder="1" applyAlignment="1">
      <alignment vertical="top"/>
      <protection/>
    </xf>
    <xf numFmtId="194" fontId="21" fillId="0" borderId="0" xfId="49" applyNumberFormat="1" applyFont="1" applyFill="1" applyBorder="1" applyAlignment="1">
      <alignment horizontal="right" vertical="top"/>
    </xf>
    <xf numFmtId="0" fontId="21" fillId="0" borderId="0" xfId="49" applyNumberFormat="1" applyFont="1" applyFill="1" applyBorder="1" applyAlignment="1">
      <alignment vertical="top"/>
    </xf>
    <xf numFmtId="0" fontId="21" fillId="0" borderId="0" xfId="91" applyFont="1" applyFill="1" applyBorder="1" applyAlignment="1">
      <alignment horizontal="left" vertical="top"/>
      <protection/>
    </xf>
    <xf numFmtId="0" fontId="21" fillId="35" borderId="0" xfId="91" applyFont="1" applyFill="1" applyBorder="1" applyAlignment="1">
      <alignment vertical="top"/>
      <protection/>
    </xf>
    <xf numFmtId="49" fontId="21" fillId="0" borderId="0" xfId="49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37" fontId="21" fillId="0" borderId="0" xfId="91" applyNumberFormat="1" applyFont="1" applyFill="1" applyAlignment="1">
      <alignment horizontal="center" vertical="top"/>
      <protection/>
    </xf>
    <xf numFmtId="194" fontId="21" fillId="0" borderId="0" xfId="91" applyNumberFormat="1" applyFont="1" applyFill="1" applyBorder="1" applyAlignment="1">
      <alignment horizontal="center" vertical="top"/>
      <protection/>
    </xf>
    <xf numFmtId="0" fontId="21" fillId="0" borderId="0" xfId="91" applyFont="1" applyFill="1" applyAlignment="1">
      <alignment horizontal="center" vertical="top"/>
      <protection/>
    </xf>
    <xf numFmtId="194" fontId="6" fillId="0" borderId="0" xfId="49" applyNumberFormat="1" applyFont="1" applyFill="1" applyAlignment="1">
      <alignment vertical="top"/>
    </xf>
    <xf numFmtId="37" fontId="6" fillId="0" borderId="0" xfId="91" applyNumberFormat="1" applyFont="1" applyFill="1" applyAlignment="1">
      <alignment horizontal="center" vertical="top"/>
      <protection/>
    </xf>
    <xf numFmtId="0" fontId="6" fillId="0" borderId="0" xfId="91" applyFont="1" applyFill="1" applyAlignment="1">
      <alignment vertical="top"/>
      <protection/>
    </xf>
    <xf numFmtId="194" fontId="6" fillId="0" borderId="0" xfId="60" applyNumberFormat="1" applyFont="1" applyFill="1" applyBorder="1" applyAlignment="1">
      <alignment horizontal="center" vertical="top"/>
    </xf>
    <xf numFmtId="194" fontId="6" fillId="0" borderId="0" xfId="49" applyNumberFormat="1" applyFont="1" applyFill="1" applyAlignment="1" quotePrefix="1">
      <alignment horizontal="center" vertical="top"/>
    </xf>
    <xf numFmtId="0" fontId="6" fillId="0" borderId="0" xfId="91" applyFont="1" applyFill="1" applyAlignment="1">
      <alignment horizontal="center" vertical="top"/>
      <protection/>
    </xf>
    <xf numFmtId="0" fontId="24" fillId="0" borderId="0" xfId="91" applyFont="1" applyFill="1" applyBorder="1" applyAlignment="1">
      <alignment vertical="center"/>
      <protection/>
    </xf>
    <xf numFmtId="37" fontId="21" fillId="0" borderId="0" xfId="91" applyNumberFormat="1" applyFont="1" applyFill="1" applyBorder="1" applyAlignment="1">
      <alignment horizontal="center" vertical="top"/>
      <protection/>
    </xf>
    <xf numFmtId="0" fontId="28" fillId="0" borderId="0" xfId="91" applyFont="1" applyFill="1" applyBorder="1" applyAlignment="1">
      <alignment vertical="top"/>
      <protection/>
    </xf>
    <xf numFmtId="194" fontId="21" fillId="0" borderId="0" xfId="49" applyNumberFormat="1" applyFont="1" applyFill="1" applyBorder="1" applyAlignment="1">
      <alignment vertical="center"/>
    </xf>
    <xf numFmtId="0" fontId="21" fillId="0" borderId="0" xfId="91" applyFont="1" applyFill="1" applyBorder="1" applyAlignment="1" quotePrefix="1">
      <alignment vertical="top"/>
      <protection/>
    </xf>
    <xf numFmtId="194" fontId="21" fillId="0" borderId="0" xfId="49" applyNumberFormat="1" applyFont="1" applyFill="1" applyBorder="1" applyAlignment="1" quotePrefix="1">
      <alignment horizontal="center" vertical="top"/>
    </xf>
    <xf numFmtId="0" fontId="21" fillId="0" borderId="0" xfId="91" applyFont="1" applyFill="1" applyBorder="1" applyAlignment="1">
      <alignment horizontal="left" vertical="top" indent="1"/>
      <protection/>
    </xf>
    <xf numFmtId="0" fontId="25" fillId="0" borderId="0" xfId="91" applyFont="1" applyFill="1" applyBorder="1" applyAlignment="1">
      <alignment vertical="top"/>
      <protection/>
    </xf>
    <xf numFmtId="0" fontId="29" fillId="0" borderId="0" xfId="91" applyFont="1" applyFill="1" applyBorder="1" applyAlignment="1">
      <alignment horizontal="center" vertical="top"/>
      <protection/>
    </xf>
    <xf numFmtId="194" fontId="21" fillId="0" borderId="0" xfId="60" applyNumberFormat="1" applyFont="1" applyFill="1" applyBorder="1" applyAlignment="1">
      <alignment horizontal="center" vertical="center"/>
    </xf>
    <xf numFmtId="194" fontId="21" fillId="0" borderId="11" xfId="60" applyNumberFormat="1" applyFont="1" applyFill="1" applyBorder="1" applyAlignment="1">
      <alignment horizontal="center" vertical="top"/>
    </xf>
    <xf numFmtId="194" fontId="21" fillId="0" borderId="11" xfId="49" applyNumberFormat="1" applyFont="1" applyFill="1" applyBorder="1" applyAlignment="1">
      <alignment horizontal="center" vertical="top"/>
    </xf>
    <xf numFmtId="37" fontId="6" fillId="0" borderId="0" xfId="91" applyNumberFormat="1" applyFont="1" applyFill="1" applyAlignment="1" quotePrefix="1">
      <alignment horizontal="center" vertical="top"/>
      <protection/>
    </xf>
    <xf numFmtId="194" fontId="6" fillId="0" borderId="0" xfId="49" applyNumberFormat="1" applyFont="1" applyFill="1" applyBorder="1" applyAlignment="1">
      <alignment horizontal="center" vertical="top"/>
    </xf>
    <xf numFmtId="194" fontId="6" fillId="0" borderId="11" xfId="60" applyNumberFormat="1" applyFont="1" applyFill="1" applyBorder="1" applyAlignment="1">
      <alignment horizontal="center" vertical="top"/>
    </xf>
    <xf numFmtId="0" fontId="6" fillId="0" borderId="0" xfId="91" applyFont="1" applyFill="1" applyBorder="1" applyAlignment="1">
      <alignment vertical="top"/>
      <protection/>
    </xf>
    <xf numFmtId="194" fontId="21" fillId="0" borderId="0" xfId="91" applyNumberFormat="1" applyFont="1" applyFill="1" applyBorder="1" applyAlignment="1">
      <alignment vertical="top"/>
      <protection/>
    </xf>
    <xf numFmtId="37" fontId="21" fillId="0" borderId="0" xfId="91" applyNumberFormat="1" applyFont="1" applyFill="1" applyBorder="1" applyAlignment="1" quotePrefix="1">
      <alignment horizontal="center" vertical="top"/>
      <protection/>
    </xf>
    <xf numFmtId="49" fontId="29" fillId="0" borderId="0" xfId="91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/>
    </xf>
    <xf numFmtId="194" fontId="26" fillId="0" borderId="0" xfId="49" applyNumberFormat="1" applyFont="1" applyFill="1" applyAlignment="1">
      <alignment vertical="top"/>
    </xf>
    <xf numFmtId="194" fontId="21" fillId="0" borderId="11" xfId="60" applyNumberFormat="1" applyFont="1" applyFill="1" applyBorder="1" applyAlignment="1">
      <alignment horizontal="center" vertical="center"/>
    </xf>
    <xf numFmtId="195" fontId="21" fillId="0" borderId="0" xfId="49" applyNumberFormat="1" applyFont="1" applyFill="1" applyBorder="1" applyAlignment="1">
      <alignment vertical="top"/>
    </xf>
    <xf numFmtId="194" fontId="26" fillId="0" borderId="0" xfId="49" applyNumberFormat="1" applyFont="1" applyFill="1" applyBorder="1" applyAlignment="1">
      <alignment vertical="top"/>
    </xf>
    <xf numFmtId="205" fontId="21" fillId="0" borderId="0" xfId="91" applyNumberFormat="1" applyFont="1" applyFill="1" applyBorder="1" applyAlignment="1">
      <alignment vertical="top"/>
      <protection/>
    </xf>
    <xf numFmtId="194" fontId="6" fillId="0" borderId="0" xfId="49" applyNumberFormat="1" applyFont="1" applyFill="1" applyAlignment="1">
      <alignment horizontal="center" vertical="top"/>
    </xf>
    <xf numFmtId="205" fontId="6" fillId="0" borderId="15" xfId="91" applyNumberFormat="1" applyFont="1" applyFill="1" applyBorder="1" applyAlignment="1">
      <alignment vertical="top"/>
      <protection/>
    </xf>
    <xf numFmtId="205" fontId="6" fillId="0" borderId="0" xfId="91" applyNumberFormat="1" applyFont="1" applyFill="1" applyBorder="1" applyAlignment="1">
      <alignment vertical="top"/>
      <protection/>
    </xf>
    <xf numFmtId="205" fontId="6" fillId="0" borderId="0" xfId="91" applyNumberFormat="1" applyFont="1" applyFill="1" applyAlignment="1">
      <alignment vertical="top"/>
      <protection/>
    </xf>
    <xf numFmtId="205" fontId="6" fillId="0" borderId="16" xfId="91" applyNumberFormat="1" applyFont="1" applyFill="1" applyBorder="1" applyAlignment="1">
      <alignment vertical="top"/>
      <protection/>
    </xf>
    <xf numFmtId="205" fontId="6" fillId="0" borderId="16" xfId="49" applyNumberFormat="1" applyFont="1" applyFill="1" applyBorder="1" applyAlignment="1">
      <alignment vertical="top"/>
    </xf>
    <xf numFmtId="194" fontId="3" fillId="0" borderId="17" xfId="91" applyNumberFormat="1" applyFont="1" applyFill="1" applyBorder="1" applyAlignment="1">
      <alignment vertical="center"/>
      <protection/>
    </xf>
    <xf numFmtId="191" fontId="6" fillId="0" borderId="17" xfId="60" applyNumberFormat="1" applyFont="1" applyFill="1" applyBorder="1" applyAlignment="1">
      <alignment horizontal="center" vertical="center"/>
    </xf>
    <xf numFmtId="0" fontId="26" fillId="0" borderId="0" xfId="91" applyFont="1" applyFill="1" applyBorder="1" applyAlignment="1">
      <alignment vertical="top"/>
      <protection/>
    </xf>
    <xf numFmtId="0" fontId="26" fillId="0" borderId="0" xfId="91" applyFont="1" applyFill="1" applyBorder="1" applyAlignment="1">
      <alignment horizontal="center" vertical="top"/>
      <protection/>
    </xf>
    <xf numFmtId="205" fontId="26" fillId="0" borderId="0" xfId="91" applyNumberFormat="1" applyFont="1" applyFill="1" applyBorder="1" applyAlignment="1">
      <alignment vertical="top"/>
      <protection/>
    </xf>
    <xf numFmtId="205" fontId="21" fillId="0" borderId="0" xfId="49" applyNumberFormat="1" applyFont="1" applyFill="1" applyBorder="1" applyAlignment="1">
      <alignment vertical="top"/>
    </xf>
    <xf numFmtId="0" fontId="25" fillId="0" borderId="0" xfId="84" applyFont="1" applyBorder="1" applyAlignment="1">
      <alignment vertical="top"/>
      <protection/>
    </xf>
    <xf numFmtId="0" fontId="21" fillId="0" borderId="0" xfId="84" applyFont="1" applyBorder="1" applyAlignment="1">
      <alignment horizontal="center" vertical="top"/>
      <protection/>
    </xf>
    <xf numFmtId="194" fontId="21" fillId="0" borderId="0" xfId="60" applyNumberFormat="1" applyFont="1" applyBorder="1" applyAlignment="1">
      <alignment horizontal="center" vertical="top"/>
    </xf>
    <xf numFmtId="194" fontId="21" fillId="0" borderId="0" xfId="84" applyNumberFormat="1" applyFont="1" applyBorder="1" applyAlignment="1">
      <alignment horizontal="center" vertical="top"/>
      <protection/>
    </xf>
    <xf numFmtId="0" fontId="21" fillId="0" borderId="0" xfId="84" applyFont="1" applyBorder="1" applyAlignment="1">
      <alignment vertical="top"/>
      <protection/>
    </xf>
    <xf numFmtId="191" fontId="21" fillId="0" borderId="0" xfId="49" applyFont="1" applyFill="1" applyBorder="1" applyAlignment="1">
      <alignment horizontal="right" vertical="top"/>
    </xf>
    <xf numFmtId="17" fontId="21" fillId="0" borderId="0" xfId="84" applyNumberFormat="1" applyFont="1" applyFill="1" applyBorder="1" applyAlignment="1">
      <alignment horizontal="center" vertical="top"/>
      <protection/>
    </xf>
    <xf numFmtId="191" fontId="21" fillId="0" borderId="0" xfId="49" applyFont="1" applyFill="1" applyBorder="1" applyAlignment="1">
      <alignment horizontal="center" vertical="top"/>
    </xf>
    <xf numFmtId="0" fontId="21" fillId="0" borderId="0" xfId="84" applyFont="1" applyFill="1" applyBorder="1" applyAlignment="1">
      <alignment horizontal="center" vertical="top"/>
      <protection/>
    </xf>
    <xf numFmtId="0" fontId="21" fillId="0" borderId="0" xfId="83" applyNumberFormat="1" applyFont="1" applyFill="1" applyBorder="1" applyAlignment="1">
      <alignment wrapText="1"/>
      <protection/>
    </xf>
    <xf numFmtId="194" fontId="21" fillId="0" borderId="0" xfId="84" applyNumberFormat="1" applyFont="1" applyFill="1" applyBorder="1" applyAlignment="1">
      <alignment horizontal="center" vertical="top"/>
      <protection/>
    </xf>
    <xf numFmtId="1" fontId="21" fillId="0" borderId="0" xfId="84" applyNumberFormat="1" applyFont="1" applyBorder="1" applyAlignment="1">
      <alignment horizontal="center" vertical="top"/>
      <protection/>
    </xf>
    <xf numFmtId="194" fontId="21" fillId="0" borderId="0" xfId="60" applyNumberFormat="1" applyFont="1" applyFill="1" applyBorder="1" applyAlignment="1">
      <alignment vertical="top"/>
    </xf>
    <xf numFmtId="194" fontId="21" fillId="0" borderId="0" xfId="83" applyNumberFormat="1" applyFont="1" applyFill="1" applyBorder="1" applyAlignment="1">
      <alignment horizontal="center" vertical="top"/>
      <protection/>
    </xf>
    <xf numFmtId="0" fontId="21" fillId="0" borderId="0" xfId="84" applyFont="1" applyFill="1" applyBorder="1" applyAlignment="1">
      <alignment vertical="top"/>
      <protection/>
    </xf>
    <xf numFmtId="2" fontId="29" fillId="0" borderId="0" xfId="84" applyNumberFormat="1" applyFont="1" applyBorder="1" applyAlignment="1">
      <alignment horizontal="center" vertical="top"/>
      <protection/>
    </xf>
    <xf numFmtId="194" fontId="21" fillId="0" borderId="0" xfId="60" applyNumberFormat="1" applyFont="1" applyBorder="1" applyAlignment="1">
      <alignment vertical="top"/>
    </xf>
    <xf numFmtId="191" fontId="6" fillId="0" borderId="0" xfId="49" applyFont="1" applyFill="1" applyBorder="1" applyAlignment="1">
      <alignment horizontal="right" vertical="top"/>
    </xf>
    <xf numFmtId="17" fontId="6" fillId="0" borderId="0" xfId="84" applyNumberFormat="1" applyFont="1" applyFill="1" applyBorder="1" applyAlignment="1">
      <alignment horizontal="center" vertical="top"/>
      <protection/>
    </xf>
    <xf numFmtId="191" fontId="6" fillId="0" borderId="0" xfId="49" applyFont="1" applyFill="1" applyBorder="1" applyAlignment="1">
      <alignment horizontal="center" vertical="top"/>
    </xf>
    <xf numFmtId="0" fontId="6" fillId="0" borderId="0" xfId="84" applyFont="1" applyFill="1" applyBorder="1" applyAlignment="1">
      <alignment horizontal="center" vertical="top"/>
      <protection/>
    </xf>
    <xf numFmtId="0" fontId="6" fillId="0" borderId="0" xfId="83" applyNumberFormat="1" applyFont="1" applyFill="1" applyBorder="1" applyAlignment="1">
      <alignment wrapText="1"/>
      <protection/>
    </xf>
    <xf numFmtId="194" fontId="6" fillId="0" borderId="0" xfId="84" applyNumberFormat="1" applyFont="1" applyFill="1" applyBorder="1" applyAlignment="1">
      <alignment horizontal="center" vertical="top"/>
      <protection/>
    </xf>
    <xf numFmtId="194" fontId="6" fillId="0" borderId="0" xfId="49" applyNumberFormat="1" applyFont="1" applyFill="1" applyBorder="1" applyAlignment="1">
      <alignment horizontal="right" vertical="top"/>
    </xf>
    <xf numFmtId="0" fontId="6" fillId="0" borderId="0" xfId="84" applyFont="1" applyFill="1" applyAlignment="1">
      <alignment horizontal="centerContinuous" vertical="top"/>
      <protection/>
    </xf>
    <xf numFmtId="0" fontId="25" fillId="0" borderId="0" xfId="84" applyFont="1" applyFill="1" applyBorder="1" applyAlignment="1">
      <alignment vertical="top"/>
      <protection/>
    </xf>
    <xf numFmtId="191" fontId="21" fillId="0" borderId="0" xfId="49" applyFont="1" applyFill="1" applyBorder="1" applyAlignment="1" quotePrefix="1">
      <alignment horizontal="center" vertical="top"/>
    </xf>
    <xf numFmtId="1" fontId="21" fillId="0" borderId="0" xfId="84" applyNumberFormat="1" applyFont="1" applyFill="1" applyBorder="1" applyAlignment="1">
      <alignment horizontal="center" vertical="top"/>
      <protection/>
    </xf>
    <xf numFmtId="2" fontId="29" fillId="0" borderId="0" xfId="84" applyNumberFormat="1" applyFont="1" applyFill="1" applyBorder="1" applyAlignment="1">
      <alignment horizontal="center" vertical="top"/>
      <protection/>
    </xf>
    <xf numFmtId="0" fontId="21" fillId="0" borderId="0" xfId="84" applyFont="1" applyFill="1" applyBorder="1" applyAlignment="1">
      <alignment horizontal="centerContinuous" vertical="top"/>
      <protection/>
    </xf>
    <xf numFmtId="194" fontId="21" fillId="0" borderId="0" xfId="0" applyNumberFormat="1" applyFont="1" applyBorder="1" applyAlignment="1">
      <alignment horizontal="center" vertical="top"/>
    </xf>
    <xf numFmtId="0" fontId="0" fillId="0" borderId="0" xfId="104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94" fontId="21" fillId="13" borderId="0" xfId="60" applyNumberFormat="1" applyFont="1" applyFill="1" applyBorder="1" applyAlignment="1">
      <alignment horizontal="center" vertical="top"/>
    </xf>
    <xf numFmtId="194" fontId="21" fillId="13" borderId="0" xfId="49" applyNumberFormat="1" applyFont="1" applyFill="1" applyBorder="1" applyAlignment="1">
      <alignment horizontal="center" vertical="top"/>
    </xf>
    <xf numFmtId="0" fontId="21" fillId="13" borderId="0" xfId="91" applyFont="1" applyFill="1" applyBorder="1" applyAlignment="1">
      <alignment vertical="top"/>
      <protection/>
    </xf>
    <xf numFmtId="194" fontId="21" fillId="13" borderId="0" xfId="0" applyNumberFormat="1" applyFont="1" applyFill="1" applyBorder="1" applyAlignment="1">
      <alignment horizontal="center" vertical="top"/>
    </xf>
    <xf numFmtId="191" fontId="6" fillId="0" borderId="0" xfId="49" applyFont="1" applyFill="1" applyAlignment="1">
      <alignment vertical="top"/>
    </xf>
    <xf numFmtId="194" fontId="6" fillId="0" borderId="11" xfId="49" applyNumberFormat="1" applyFont="1" applyFill="1" applyBorder="1" applyAlignment="1">
      <alignment horizontal="center" vertical="top"/>
    </xf>
    <xf numFmtId="0" fontId="6" fillId="13" borderId="0" xfId="91" applyFont="1" applyFill="1" applyBorder="1" applyAlignment="1">
      <alignment vertical="center"/>
      <protection/>
    </xf>
    <xf numFmtId="194" fontId="21" fillId="13" borderId="0" xfId="49" applyNumberFormat="1" applyFont="1" applyFill="1" applyBorder="1" applyAlignment="1">
      <alignment vertical="top"/>
    </xf>
    <xf numFmtId="0" fontId="21" fillId="13" borderId="0" xfId="91" applyFont="1" applyFill="1" applyBorder="1" applyAlignment="1">
      <alignment horizontal="center" vertical="top"/>
      <protection/>
    </xf>
    <xf numFmtId="0" fontId="21" fillId="13" borderId="0" xfId="0" applyFont="1" applyFill="1" applyBorder="1" applyAlignment="1">
      <alignment horizontal="center" vertical="top" wrapText="1"/>
    </xf>
    <xf numFmtId="194" fontId="21" fillId="13" borderId="0" xfId="49" applyNumberFormat="1" applyFont="1" applyFill="1" applyBorder="1" applyAlignment="1">
      <alignment horizontal="center" vertical="top" wrapText="1"/>
    </xf>
    <xf numFmtId="0" fontId="6" fillId="13" borderId="0" xfId="82" applyFont="1" applyFill="1" applyBorder="1" applyAlignment="1">
      <alignment vertical="center"/>
      <protection/>
    </xf>
    <xf numFmtId="0" fontId="6" fillId="0" borderId="0" xfId="91" applyFont="1" applyFill="1" applyBorder="1" applyAlignment="1">
      <alignment horizontal="center" vertical="top"/>
      <protection/>
    </xf>
    <xf numFmtId="194" fontId="6" fillId="0" borderId="0" xfId="49" applyNumberFormat="1" applyFont="1" applyFill="1" applyAlignment="1">
      <alignment horizontal="left" vertical="top"/>
    </xf>
    <xf numFmtId="194" fontId="6" fillId="0" borderId="0" xfId="49" applyNumberFormat="1" applyFont="1" applyFill="1" applyBorder="1" applyAlignment="1">
      <alignment vertical="top"/>
    </xf>
    <xf numFmtId="194" fontId="21" fillId="13" borderId="0" xfId="49" applyNumberFormat="1" applyFont="1" applyFill="1" applyBorder="1" applyAlignment="1">
      <alignment horizontal="left" vertical="top"/>
    </xf>
    <xf numFmtId="194" fontId="6" fillId="0" borderId="0" xfId="0" applyNumberFormat="1" applyFont="1" applyFill="1" applyAlignment="1">
      <alignment horizontal="center" vertical="top"/>
    </xf>
    <xf numFmtId="194" fontId="21" fillId="0" borderId="12" xfId="49" applyNumberFormat="1" applyFont="1" applyFill="1" applyBorder="1" applyAlignment="1">
      <alignment vertical="top"/>
    </xf>
    <xf numFmtId="202" fontId="6" fillId="0" borderId="11" xfId="0" applyNumberFormat="1" applyFont="1" applyFill="1" applyBorder="1" applyAlignment="1">
      <alignment horizontal="center" vertical="center"/>
    </xf>
    <xf numFmtId="202" fontId="6" fillId="0" borderId="14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Alignment="1" quotePrefix="1">
      <alignment horizontal="center" vertical="center"/>
    </xf>
    <xf numFmtId="0" fontId="23" fillId="0" borderId="0" xfId="92" applyFont="1" applyFill="1" applyAlignment="1">
      <alignment horizontal="left" vertical="center"/>
      <protection/>
    </xf>
    <xf numFmtId="192" fontId="6" fillId="0" borderId="0" xfId="0" applyNumberFormat="1" applyFont="1" applyFill="1" applyBorder="1" applyAlignment="1">
      <alignment horizontal="center" vertical="center"/>
    </xf>
    <xf numFmtId="0" fontId="4" fillId="0" borderId="0" xfId="88" applyFont="1" applyFill="1" applyAlignment="1">
      <alignment horizontal="left" vertical="center"/>
      <protection/>
    </xf>
    <xf numFmtId="192" fontId="6" fillId="0" borderId="11" xfId="0" applyNumberFormat="1" applyFont="1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center" vertical="center"/>
    </xf>
    <xf numFmtId="0" fontId="6" fillId="0" borderId="11" xfId="8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85" applyFont="1" applyFill="1" applyBorder="1" applyAlignment="1">
      <alignment horizontal="center" vertical="center"/>
      <protection/>
    </xf>
    <xf numFmtId="194" fontId="21" fillId="0" borderId="0" xfId="49" applyNumberFormat="1" applyFont="1" applyFill="1" applyBorder="1" applyAlignment="1">
      <alignment horizontal="center" vertical="top"/>
    </xf>
    <xf numFmtId="202" fontId="6" fillId="0" borderId="0" xfId="0" applyNumberFormat="1" applyFont="1" applyFill="1" applyBorder="1" applyAlignment="1">
      <alignment horizontal="center" vertical="center"/>
    </xf>
  </cellXfs>
  <cellStyles count="92">
    <cellStyle name="Normal" xfId="0"/>
    <cellStyle name="?????????????????" xfId="15"/>
    <cellStyle name="????????????????? [0]_MOGAS97" xfId="16"/>
    <cellStyle name="??????????????????? [0]_MOGAS97" xfId="17"/>
    <cellStyle name="???????????????????_MOGAS97" xfId="18"/>
    <cellStyle name="?????????????????_MOGAS97" xfId="19"/>
    <cellStyle name="????_C2+C3+POLY" xfId="20"/>
    <cellStyle name="??_VERA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" xfId="58"/>
    <cellStyle name="Comma 3 2" xfId="59"/>
    <cellStyle name="Comma_T-59-Q1" xfId="60"/>
    <cellStyle name="Currency" xfId="61"/>
    <cellStyle name="Currency [0]" xfId="62"/>
    <cellStyle name="Explanatory Text" xfId="63"/>
    <cellStyle name="Format Number Column" xfId="64"/>
    <cellStyle name="Good" xfId="65"/>
    <cellStyle name="Grey" xfId="66"/>
    <cellStyle name="Heading 1" xfId="67"/>
    <cellStyle name="Heading 2" xfId="68"/>
    <cellStyle name="Heading 3" xfId="69"/>
    <cellStyle name="Heading 4" xfId="70"/>
    <cellStyle name="Input" xfId="71"/>
    <cellStyle name="Input [yellow]" xfId="72"/>
    <cellStyle name="KPMG Heading 1" xfId="73"/>
    <cellStyle name="KPMG Heading 2" xfId="74"/>
    <cellStyle name="KPMG Heading 3" xfId="75"/>
    <cellStyle name="KPMG Heading 4" xfId="76"/>
    <cellStyle name="KPMG Normal" xfId="77"/>
    <cellStyle name="KPMG Normal Text" xfId="78"/>
    <cellStyle name="Linked Cell" xfId="79"/>
    <cellStyle name="Neutral" xfId="80"/>
    <cellStyle name="Normal - Style1" xfId="81"/>
    <cellStyle name="Normal 2" xfId="82"/>
    <cellStyle name="Normal 3" xfId="83"/>
    <cellStyle name="Normal_T-59-Q1" xfId="84"/>
    <cellStyle name="Normal_T-59-Q1_PPM_FS_BS_06.30.08_E" xfId="85"/>
    <cellStyle name="Normal_T-87" xfId="86"/>
    <cellStyle name="Normal_T-87_PPM_FS_BS_06.30.08_E" xfId="87"/>
    <cellStyle name="Normal_T-87-Q1" xfId="88"/>
    <cellStyle name="Normal_T-87-Q1 2" xfId="89"/>
    <cellStyle name="Normal_T-87-Q1_PPM_FS_BS_06.30.08_E" xfId="90"/>
    <cellStyle name="Normal_T-87-Q3" xfId="91"/>
    <cellStyle name="Normal_T-87-Q3 2" xfId="92"/>
    <cellStyle name="Normal_T-87-Q3_PPM_FS_BS_06.30.08_E" xfId="93"/>
    <cellStyle name="Note" xfId="94"/>
    <cellStyle name="Output" xfId="95"/>
    <cellStyle name="Percent" xfId="96"/>
    <cellStyle name="Percent [2]" xfId="97"/>
    <cellStyle name="PLAN" xfId="98"/>
    <cellStyle name="Title" xfId="99"/>
    <cellStyle name="Total" xfId="100"/>
    <cellStyle name="Warning Text" xfId="101"/>
    <cellStyle name="เชื่อมโยงหลายมิติ" xfId="102"/>
    <cellStyle name="ตามการเชื่อมโยงหลายมิติ" xfId="103"/>
    <cellStyle name="ปกติ 2" xfId="104"/>
    <cellStyle name="ปกติ 3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mr_network\My%20Document%20Khun\MY%20JOBS\01%20Porn%20Prom%20Metal\Quarter%201%202006\data17%20-%20&#3617;&#3640;&#3585;\Q3\working%20paper%20cash%20flow%20PPM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cash flow 1"/>
      <sheetName val="cash flow 2"/>
      <sheetName val="งบการเงิน"/>
      <sheetName val="งบcash flow"/>
    </sheetNames>
    <sheetDataSet>
      <sheetData sheetId="2">
        <row r="15">
          <cell r="H15">
            <v>123077272.61000001</v>
          </cell>
        </row>
        <row r="51">
          <cell r="H51">
            <v>153744.32000000007</v>
          </cell>
        </row>
        <row r="58">
          <cell r="H58">
            <v>4175319.2300000004</v>
          </cell>
        </row>
        <row r="66">
          <cell r="H66">
            <v>92426.18</v>
          </cell>
        </row>
        <row r="91">
          <cell r="H91">
            <v>32572705.090000004</v>
          </cell>
        </row>
        <row r="108">
          <cell r="H108">
            <v>7546099.140000001</v>
          </cell>
        </row>
        <row r="118">
          <cell r="H118">
            <v>3008005.5</v>
          </cell>
        </row>
        <row r="129">
          <cell r="H129">
            <v>-2927820.86</v>
          </cell>
        </row>
      </sheetData>
      <sheetData sheetId="3">
        <row r="30">
          <cell r="G30">
            <v>6026409.97</v>
          </cell>
        </row>
        <row r="56">
          <cell r="G56">
            <v>3896283.69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1"/>
  <sheetViews>
    <sheetView zoomScaleSheetLayoutView="100" zoomScalePageLayoutView="0" workbookViewId="0" topLeftCell="A50">
      <selection activeCell="H68" sqref="H68"/>
    </sheetView>
  </sheetViews>
  <sheetFormatPr defaultColWidth="9.140625" defaultRowHeight="18" customHeight="1"/>
  <cols>
    <col min="1" max="4" width="1.7109375" style="18" customWidth="1"/>
    <col min="5" max="5" width="13.57421875" style="18" customWidth="1"/>
    <col min="6" max="6" width="16.140625" style="18" customWidth="1"/>
    <col min="7" max="7" width="1.28515625" style="18" customWidth="1"/>
    <col min="8" max="8" width="5.7109375" style="18" customWidth="1"/>
    <col min="9" max="9" width="1.28515625" style="18" customWidth="1"/>
    <col min="10" max="10" width="15.57421875" style="18" customWidth="1"/>
    <col min="11" max="11" width="1.28515625" style="18" customWidth="1"/>
    <col min="12" max="12" width="15.57421875" style="18" customWidth="1"/>
    <col min="13" max="13" width="1.28515625" style="18" customWidth="1"/>
    <col min="14" max="14" width="15.57421875" style="18" customWidth="1"/>
    <col min="15" max="15" width="1.28515625" style="18" customWidth="1"/>
    <col min="16" max="16" width="15.57421875" style="18" customWidth="1"/>
    <col min="17" max="20" width="0" style="18" hidden="1" customWidth="1"/>
    <col min="21" max="24" width="9.7109375" style="18" customWidth="1"/>
    <col min="25" max="25" width="3.421875" style="15" customWidth="1"/>
    <col min="26" max="26" width="2.7109375" style="15" customWidth="1"/>
    <col min="27" max="27" width="13.57421875" style="15" customWidth="1"/>
    <col min="28" max="28" width="10.8515625" style="15" customWidth="1"/>
    <col min="29" max="29" width="3.28125" style="15" customWidth="1"/>
    <col min="30" max="30" width="4.421875" style="15" customWidth="1"/>
    <col min="31" max="31" width="7.28125" style="15" customWidth="1"/>
    <col min="32" max="32" width="3.28125" style="15" customWidth="1"/>
    <col min="33" max="33" width="9.8515625" style="15" customWidth="1"/>
    <col min="34" max="34" width="3.00390625" style="15" customWidth="1"/>
    <col min="35" max="35" width="8.7109375" style="15" customWidth="1"/>
    <col min="36" max="36" width="3.57421875" style="15" customWidth="1"/>
    <col min="37" max="37" width="9.140625" style="18" customWidth="1"/>
    <col min="38" max="38" width="2.421875" style="18" customWidth="1"/>
    <col min="39" max="16384" width="9.140625" style="18" customWidth="1"/>
  </cols>
  <sheetData>
    <row r="1" spans="1:36" s="148" customFormat="1" ht="18" customHeight="1">
      <c r="A1" s="58" t="s">
        <v>183</v>
      </c>
      <c r="B1" s="61"/>
      <c r="C1" s="61"/>
      <c r="D1" s="61"/>
      <c r="E1" s="61"/>
      <c r="F1" s="61"/>
      <c r="G1" s="61"/>
      <c r="H1" s="152"/>
      <c r="I1" s="152"/>
      <c r="J1" s="152"/>
      <c r="K1" s="152"/>
      <c r="L1" s="152"/>
      <c r="N1" s="152"/>
      <c r="O1" s="152"/>
      <c r="P1" s="152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</row>
    <row r="2" spans="1:36" s="148" customFormat="1" ht="18" customHeight="1">
      <c r="A2" s="62" t="s">
        <v>68</v>
      </c>
      <c r="B2" s="119"/>
      <c r="C2" s="119"/>
      <c r="D2" s="119"/>
      <c r="E2" s="119"/>
      <c r="F2" s="119"/>
      <c r="G2" s="119"/>
      <c r="H2" s="153"/>
      <c r="I2" s="153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</row>
    <row r="3" spans="1:36" s="148" customFormat="1" ht="18" customHeight="1">
      <c r="A3" s="60" t="s">
        <v>178</v>
      </c>
      <c r="B3" s="63"/>
      <c r="C3" s="63"/>
      <c r="D3" s="63"/>
      <c r="E3" s="63"/>
      <c r="F3" s="63"/>
      <c r="G3" s="63"/>
      <c r="H3" s="63"/>
      <c r="I3" s="63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</row>
    <row r="4" spans="10:16" ht="18" customHeight="1">
      <c r="J4" s="15"/>
      <c r="K4" s="15"/>
      <c r="L4" s="15"/>
      <c r="N4" s="15"/>
      <c r="O4" s="15"/>
      <c r="P4" s="15"/>
    </row>
    <row r="5" ht="18" customHeight="1">
      <c r="A5" s="21" t="s">
        <v>0</v>
      </c>
    </row>
    <row r="6" spans="10:16" ht="18" customHeight="1">
      <c r="J6" s="150"/>
      <c r="K6" s="150"/>
      <c r="L6" s="150"/>
      <c r="N6" s="150"/>
      <c r="O6" s="150"/>
      <c r="P6" s="150"/>
    </row>
    <row r="7" spans="10:16" ht="18" customHeight="1">
      <c r="J7" s="317" t="s">
        <v>87</v>
      </c>
      <c r="K7" s="317"/>
      <c r="L7" s="317"/>
      <c r="M7" s="317"/>
      <c r="N7" s="317"/>
      <c r="O7" s="317"/>
      <c r="P7" s="317"/>
    </row>
    <row r="8" spans="10:16" ht="18" customHeight="1">
      <c r="J8" s="314" t="s">
        <v>92</v>
      </c>
      <c r="K8" s="314"/>
      <c r="L8" s="314"/>
      <c r="M8" s="106"/>
      <c r="N8" s="314" t="s">
        <v>93</v>
      </c>
      <c r="O8" s="314"/>
      <c r="P8" s="314"/>
    </row>
    <row r="9" spans="10:16" ht="18" customHeight="1">
      <c r="J9" s="313" t="s">
        <v>94</v>
      </c>
      <c r="K9" s="313"/>
      <c r="L9" s="313"/>
      <c r="M9" s="146"/>
      <c r="N9" s="313" t="s">
        <v>94</v>
      </c>
      <c r="O9" s="313"/>
      <c r="P9" s="313"/>
    </row>
    <row r="10" spans="8:16" ht="18" customHeight="1">
      <c r="H10" s="72" t="s">
        <v>12</v>
      </c>
      <c r="J10" s="179" t="s">
        <v>179</v>
      </c>
      <c r="K10" s="22"/>
      <c r="L10" s="179" t="s">
        <v>123</v>
      </c>
      <c r="N10" s="72" t="str">
        <f>J10</f>
        <v>2014</v>
      </c>
      <c r="O10" s="22"/>
      <c r="P10" s="72" t="str">
        <f>L10</f>
        <v>2013</v>
      </c>
    </row>
    <row r="11" spans="8:16" ht="18" customHeight="1">
      <c r="H11" s="110"/>
      <c r="I11" s="110"/>
      <c r="J11" s="111"/>
      <c r="K11" s="15"/>
      <c r="L11" s="112"/>
      <c r="N11" s="111"/>
      <c r="O11" s="15"/>
      <c r="P11" s="112"/>
    </row>
    <row r="12" spans="1:16" ht="18" customHeight="1">
      <c r="A12" s="13" t="s">
        <v>1</v>
      </c>
      <c r="H12" s="113"/>
      <c r="I12" s="113"/>
      <c r="J12" s="86"/>
      <c r="K12" s="86"/>
      <c r="L12" s="86"/>
      <c r="N12" s="86"/>
      <c r="O12" s="86"/>
      <c r="P12" s="86"/>
    </row>
    <row r="13" spans="1:36" ht="18" customHeight="1">
      <c r="A13" s="82" t="s">
        <v>2</v>
      </c>
      <c r="H13" s="219"/>
      <c r="I13" s="220"/>
      <c r="J13" s="218">
        <v>10201</v>
      </c>
      <c r="K13" s="221"/>
      <c r="L13" s="218">
        <v>18061</v>
      </c>
      <c r="M13" s="220"/>
      <c r="N13" s="81">
        <v>4373</v>
      </c>
      <c r="O13" s="221"/>
      <c r="P13" s="218">
        <v>14700</v>
      </c>
      <c r="V13" s="184"/>
      <c r="W13" s="184"/>
      <c r="Y13" s="195"/>
      <c r="Z13" s="195"/>
      <c r="AA13" s="195"/>
      <c r="AB13" s="225"/>
      <c r="AC13" s="195"/>
      <c r="AD13" s="194"/>
      <c r="AE13" s="185"/>
      <c r="AF13" s="194"/>
      <c r="AG13" s="226"/>
      <c r="AH13" s="227"/>
      <c r="AI13" s="185"/>
      <c r="AJ13" s="194"/>
    </row>
    <row r="14" spans="1:36" ht="18" customHeight="1">
      <c r="A14" s="82" t="s">
        <v>67</v>
      </c>
      <c r="H14" s="219"/>
      <c r="I14" s="220"/>
      <c r="J14" s="218">
        <v>2</v>
      </c>
      <c r="K14" s="221"/>
      <c r="L14" s="218">
        <v>5</v>
      </c>
      <c r="M14" s="220"/>
      <c r="N14" s="81">
        <v>2</v>
      </c>
      <c r="O14" s="221"/>
      <c r="P14" s="218">
        <v>5</v>
      </c>
      <c r="V14" s="184"/>
      <c r="W14" s="184"/>
      <c r="Y14" s="195"/>
      <c r="Z14" s="195"/>
      <c r="AA14" s="195"/>
      <c r="AB14" s="225"/>
      <c r="AC14" s="195"/>
      <c r="AD14" s="194"/>
      <c r="AE14" s="185"/>
      <c r="AF14" s="194"/>
      <c r="AG14" s="226"/>
      <c r="AH14" s="227"/>
      <c r="AI14" s="185"/>
      <c r="AJ14" s="194"/>
    </row>
    <row r="15" spans="1:36" ht="18" customHeight="1">
      <c r="A15" s="82" t="s">
        <v>78</v>
      </c>
      <c r="B15" s="23"/>
      <c r="D15" s="23"/>
      <c r="E15" s="23"/>
      <c r="H15" s="220"/>
      <c r="I15" s="220"/>
      <c r="J15" s="218"/>
      <c r="K15" s="221"/>
      <c r="L15" s="218"/>
      <c r="M15" s="220"/>
      <c r="N15" s="218"/>
      <c r="O15" s="221"/>
      <c r="P15" s="218"/>
      <c r="V15" s="184"/>
      <c r="W15" s="184"/>
      <c r="Y15" s="195"/>
      <c r="Z15" s="195"/>
      <c r="AA15" s="195"/>
      <c r="AB15" s="226"/>
      <c r="AC15" s="195"/>
      <c r="AD15" s="194"/>
      <c r="AE15" s="185"/>
      <c r="AF15" s="194"/>
      <c r="AG15" s="226"/>
      <c r="AH15" s="194"/>
      <c r="AI15" s="185"/>
      <c r="AJ15" s="194"/>
    </row>
    <row r="16" spans="1:36" ht="18" customHeight="1">
      <c r="A16" s="82"/>
      <c r="B16" s="67" t="s">
        <v>5</v>
      </c>
      <c r="C16" s="18" t="s">
        <v>166</v>
      </c>
      <c r="D16" s="23"/>
      <c r="E16" s="23"/>
      <c r="H16" s="219" t="s">
        <v>204</v>
      </c>
      <c r="I16" s="220"/>
      <c r="J16" s="218">
        <v>0</v>
      </c>
      <c r="K16" s="221"/>
      <c r="L16" s="222">
        <v>0</v>
      </c>
      <c r="M16" s="220"/>
      <c r="N16" s="81">
        <v>5695</v>
      </c>
      <c r="O16" s="221"/>
      <c r="P16" s="218">
        <v>2439</v>
      </c>
      <c r="V16" s="184"/>
      <c r="W16" s="186"/>
      <c r="Y16" s="195"/>
      <c r="Z16" s="228"/>
      <c r="AA16" s="195"/>
      <c r="AB16" s="225"/>
      <c r="AC16" s="195"/>
      <c r="AD16" s="194"/>
      <c r="AE16" s="185"/>
      <c r="AF16" s="229"/>
      <c r="AG16" s="226"/>
      <c r="AH16" s="227"/>
      <c r="AI16" s="185"/>
      <c r="AJ16" s="194"/>
    </row>
    <row r="17" spans="1:36" ht="18" customHeight="1">
      <c r="A17" s="82"/>
      <c r="B17" s="67" t="s">
        <v>5</v>
      </c>
      <c r="C17" s="18" t="s">
        <v>116</v>
      </c>
      <c r="D17" s="23"/>
      <c r="E17" s="23"/>
      <c r="H17" s="219" t="s">
        <v>205</v>
      </c>
      <c r="I17" s="220"/>
      <c r="J17" s="218">
        <v>218503</v>
      </c>
      <c r="K17" s="221"/>
      <c r="L17" s="218">
        <v>248847</v>
      </c>
      <c r="M17" s="220"/>
      <c r="N17" s="81">
        <v>211964</v>
      </c>
      <c r="O17" s="221"/>
      <c r="P17" s="218">
        <v>245838</v>
      </c>
      <c r="V17" s="184"/>
      <c r="W17" s="186"/>
      <c r="Y17" s="195"/>
      <c r="Z17" s="228"/>
      <c r="AA17" s="195"/>
      <c r="AB17" s="225"/>
      <c r="AC17" s="195"/>
      <c r="AD17" s="194"/>
      <c r="AE17" s="185"/>
      <c r="AF17" s="194"/>
      <c r="AG17" s="226"/>
      <c r="AH17" s="227"/>
      <c r="AI17" s="185"/>
      <c r="AJ17" s="194"/>
    </row>
    <row r="18" spans="1:36" ht="18" customHeight="1">
      <c r="A18" s="114" t="s">
        <v>82</v>
      </c>
      <c r="B18" s="67"/>
      <c r="D18" s="23"/>
      <c r="E18" s="23"/>
      <c r="H18" s="219"/>
      <c r="I18" s="220"/>
      <c r="J18" s="218"/>
      <c r="K18" s="221"/>
      <c r="L18" s="218"/>
      <c r="M18" s="220"/>
      <c r="N18" s="81"/>
      <c r="O18" s="221"/>
      <c r="P18" s="218"/>
      <c r="V18" s="187"/>
      <c r="W18" s="184"/>
      <c r="Y18" s="210"/>
      <c r="Z18" s="195"/>
      <c r="AA18" s="195"/>
      <c r="AB18" s="225"/>
      <c r="AC18" s="195"/>
      <c r="AD18" s="194"/>
      <c r="AE18" s="185"/>
      <c r="AF18" s="194"/>
      <c r="AG18" s="226"/>
      <c r="AH18" s="227"/>
      <c r="AI18" s="185"/>
      <c r="AJ18" s="194"/>
    </row>
    <row r="19" spans="2:36" ht="18" customHeight="1">
      <c r="B19" s="23" t="s">
        <v>157</v>
      </c>
      <c r="D19" s="23"/>
      <c r="E19" s="23"/>
      <c r="H19" s="219"/>
      <c r="I19" s="220"/>
      <c r="J19" s="218">
        <v>0</v>
      </c>
      <c r="K19" s="221"/>
      <c r="L19" s="218">
        <v>445</v>
      </c>
      <c r="M19" s="220"/>
      <c r="N19" s="81">
        <v>0</v>
      </c>
      <c r="O19" s="221"/>
      <c r="P19" s="218">
        <v>445</v>
      </c>
      <c r="V19" s="188"/>
      <c r="W19" s="184"/>
      <c r="Y19" s="230"/>
      <c r="Z19" s="195"/>
      <c r="AA19" s="195"/>
      <c r="AB19" s="225"/>
      <c r="AC19" s="195"/>
      <c r="AD19" s="194"/>
      <c r="AE19" s="185"/>
      <c r="AF19" s="194"/>
      <c r="AG19" s="226"/>
      <c r="AH19" s="227"/>
      <c r="AI19" s="185"/>
      <c r="AJ19" s="194"/>
    </row>
    <row r="20" spans="1:36" ht="18" customHeight="1">
      <c r="A20" s="114" t="s">
        <v>95</v>
      </c>
      <c r="B20" s="23"/>
      <c r="D20" s="23"/>
      <c r="E20" s="23"/>
      <c r="H20" s="219"/>
      <c r="I20" s="220"/>
      <c r="J20" s="218"/>
      <c r="K20" s="221"/>
      <c r="L20" s="218"/>
      <c r="M20" s="220"/>
      <c r="N20" s="81"/>
      <c r="O20" s="221"/>
      <c r="P20" s="218"/>
      <c r="V20" s="187"/>
      <c r="W20" s="184"/>
      <c r="Y20" s="210"/>
      <c r="Z20" s="195"/>
      <c r="AA20" s="195"/>
      <c r="AB20" s="225"/>
      <c r="AC20" s="195"/>
      <c r="AD20" s="194"/>
      <c r="AE20" s="185"/>
      <c r="AF20" s="194"/>
      <c r="AG20" s="226"/>
      <c r="AH20" s="227"/>
      <c r="AI20" s="185"/>
      <c r="AJ20" s="194"/>
    </row>
    <row r="21" spans="1:36" ht="18" customHeight="1">
      <c r="A21" s="114"/>
      <c r="B21" s="23" t="s">
        <v>96</v>
      </c>
      <c r="D21" s="23"/>
      <c r="E21" s="23"/>
      <c r="H21" s="219">
        <v>4</v>
      </c>
      <c r="I21" s="220"/>
      <c r="J21" s="218">
        <v>0</v>
      </c>
      <c r="K21" s="221"/>
      <c r="L21" s="222">
        <v>0</v>
      </c>
      <c r="M21" s="220"/>
      <c r="N21" s="81">
        <v>43616</v>
      </c>
      <c r="O21" s="221"/>
      <c r="P21" s="218">
        <v>38360</v>
      </c>
      <c r="V21" s="188"/>
      <c r="W21" s="184"/>
      <c r="Y21" s="230"/>
      <c r="Z21" s="195"/>
      <c r="AA21" s="195"/>
      <c r="AB21" s="225"/>
      <c r="AC21" s="195"/>
      <c r="AD21" s="194"/>
      <c r="AE21" s="185"/>
      <c r="AF21" s="229"/>
      <c r="AG21" s="226"/>
      <c r="AH21" s="227"/>
      <c r="AI21" s="185"/>
      <c r="AJ21" s="194"/>
    </row>
    <row r="22" spans="1:36" ht="18" customHeight="1">
      <c r="A22" s="114" t="s">
        <v>167</v>
      </c>
      <c r="B22" s="23"/>
      <c r="D22" s="23"/>
      <c r="E22" s="23"/>
      <c r="H22" s="219">
        <v>4</v>
      </c>
      <c r="I22" s="220"/>
      <c r="J22" s="218">
        <v>0</v>
      </c>
      <c r="K22" s="221"/>
      <c r="L22" s="222">
        <v>0</v>
      </c>
      <c r="M22" s="220"/>
      <c r="N22" s="81">
        <v>75</v>
      </c>
      <c r="O22" s="221"/>
      <c r="P22" s="218">
        <v>0</v>
      </c>
      <c r="V22" s="187"/>
      <c r="W22" s="184"/>
      <c r="Y22" s="210"/>
      <c r="Z22" s="195"/>
      <c r="AA22" s="195"/>
      <c r="AB22" s="225"/>
      <c r="AC22" s="195"/>
      <c r="AD22" s="194"/>
      <c r="AE22" s="185"/>
      <c r="AF22" s="229"/>
      <c r="AG22" s="226"/>
      <c r="AH22" s="227"/>
      <c r="AI22" s="185"/>
      <c r="AJ22" s="194"/>
    </row>
    <row r="23" spans="1:36" ht="18" customHeight="1">
      <c r="A23" s="82" t="s">
        <v>79</v>
      </c>
      <c r="B23" s="23"/>
      <c r="D23" s="23"/>
      <c r="E23" s="23"/>
      <c r="H23" s="219">
        <v>6</v>
      </c>
      <c r="I23" s="220"/>
      <c r="J23" s="218">
        <v>583581</v>
      </c>
      <c r="K23" s="221"/>
      <c r="L23" s="218">
        <v>545385</v>
      </c>
      <c r="M23" s="220"/>
      <c r="N23" s="81">
        <v>569280</v>
      </c>
      <c r="O23" s="221"/>
      <c r="P23" s="218">
        <v>536434</v>
      </c>
      <c r="V23" s="187"/>
      <c r="W23" s="184"/>
      <c r="Y23" s="210"/>
      <c r="Z23" s="195"/>
      <c r="AA23" s="195"/>
      <c r="AB23" s="225"/>
      <c r="AC23" s="195"/>
      <c r="AD23" s="194"/>
      <c r="AE23" s="185"/>
      <c r="AF23" s="194"/>
      <c r="AG23" s="226"/>
      <c r="AH23" s="227"/>
      <c r="AI23" s="185"/>
      <c r="AJ23" s="194"/>
    </row>
    <row r="24" spans="1:36" ht="18" customHeight="1">
      <c r="A24" s="82" t="s">
        <v>3</v>
      </c>
      <c r="B24" s="23"/>
      <c r="D24" s="23"/>
      <c r="E24" s="23"/>
      <c r="H24" s="219">
        <v>7</v>
      </c>
      <c r="I24" s="220"/>
      <c r="J24" s="218">
        <v>7762</v>
      </c>
      <c r="K24" s="221"/>
      <c r="L24" s="218">
        <v>14901</v>
      </c>
      <c r="M24" s="220"/>
      <c r="N24" s="81">
        <v>4806</v>
      </c>
      <c r="O24" s="221"/>
      <c r="P24" s="218">
        <v>12458</v>
      </c>
      <c r="V24" s="184"/>
      <c r="W24" s="184"/>
      <c r="Y24" s="195"/>
      <c r="Z24" s="195"/>
      <c r="AA24" s="195"/>
      <c r="AB24" s="225"/>
      <c r="AC24" s="195"/>
      <c r="AD24" s="194"/>
      <c r="AE24" s="185"/>
      <c r="AF24" s="194"/>
      <c r="AG24" s="226"/>
      <c r="AH24" s="227"/>
      <c r="AI24" s="185"/>
      <c r="AJ24" s="194"/>
    </row>
    <row r="25" spans="1:36" ht="18" customHeight="1">
      <c r="A25" s="13" t="s">
        <v>34</v>
      </c>
      <c r="H25" s="113"/>
      <c r="I25" s="113"/>
      <c r="J25" s="89">
        <f>SUM(J13:J24)</f>
        <v>820049</v>
      </c>
      <c r="K25" s="12"/>
      <c r="L25" s="89">
        <f>SUM(L13:L24)</f>
        <v>827644</v>
      </c>
      <c r="N25" s="89">
        <f>SUM(N13:N24)</f>
        <v>839811</v>
      </c>
      <c r="O25" s="12"/>
      <c r="P25" s="89">
        <f>SUM(P13:P24)</f>
        <v>850679</v>
      </c>
      <c r="V25" s="189"/>
      <c r="W25" s="184"/>
      <c r="Y25" s="231"/>
      <c r="Z25" s="195"/>
      <c r="AA25" s="195"/>
      <c r="AB25" s="232"/>
      <c r="AC25" s="195"/>
      <c r="AD25" s="185"/>
      <c r="AE25" s="185"/>
      <c r="AF25" s="185"/>
      <c r="AG25" s="226"/>
      <c r="AH25" s="190"/>
      <c r="AI25" s="185"/>
      <c r="AJ25" s="185"/>
    </row>
    <row r="26" spans="1:36" ht="18" customHeight="1">
      <c r="A26" s="25"/>
      <c r="H26" s="113"/>
      <c r="I26" s="113"/>
      <c r="J26" s="81"/>
      <c r="K26" s="88"/>
      <c r="L26" s="81"/>
      <c r="N26" s="81"/>
      <c r="O26" s="88"/>
      <c r="P26" s="81"/>
      <c r="V26" s="189"/>
      <c r="W26" s="184"/>
      <c r="Y26" s="231"/>
      <c r="Z26" s="195"/>
      <c r="AA26" s="195"/>
      <c r="AB26" s="232"/>
      <c r="AC26" s="195"/>
      <c r="AD26" s="216"/>
      <c r="AE26" s="216"/>
      <c r="AF26" s="216"/>
      <c r="AG26" s="226"/>
      <c r="AH26" s="190"/>
      <c r="AI26" s="216"/>
      <c r="AJ26" s="216"/>
    </row>
    <row r="27" spans="1:36" ht="18" customHeight="1">
      <c r="A27" s="13" t="s">
        <v>4</v>
      </c>
      <c r="H27" s="113"/>
      <c r="I27" s="113"/>
      <c r="J27" s="81"/>
      <c r="K27" s="88"/>
      <c r="L27" s="81"/>
      <c r="N27" s="81"/>
      <c r="O27" s="88"/>
      <c r="P27" s="81"/>
      <c r="V27" s="189"/>
      <c r="W27" s="184"/>
      <c r="Y27" s="231"/>
      <c r="Z27" s="195"/>
      <c r="AA27" s="195"/>
      <c r="AB27" s="232"/>
      <c r="AC27" s="197"/>
      <c r="AD27" s="216"/>
      <c r="AE27" s="216"/>
      <c r="AF27" s="216"/>
      <c r="AG27" s="226"/>
      <c r="AH27" s="190"/>
      <c r="AI27" s="216"/>
      <c r="AJ27" s="216"/>
    </row>
    <row r="28" spans="1:36" ht="18" customHeight="1">
      <c r="A28" s="82" t="s">
        <v>194</v>
      </c>
      <c r="H28" s="113"/>
      <c r="I28" s="113"/>
      <c r="J28" s="81"/>
      <c r="K28" s="88"/>
      <c r="L28" s="81"/>
      <c r="N28" s="81"/>
      <c r="O28" s="88"/>
      <c r="P28" s="81"/>
      <c r="V28" s="189"/>
      <c r="W28" s="184"/>
      <c r="Y28" s="210"/>
      <c r="Z28" s="195"/>
      <c r="AA28" s="195"/>
      <c r="AB28" s="225"/>
      <c r="AC28" s="197"/>
      <c r="AD28" s="194"/>
      <c r="AE28" s="185"/>
      <c r="AF28" s="194"/>
      <c r="AG28" s="226"/>
      <c r="AH28" s="227"/>
      <c r="AI28" s="185"/>
      <c r="AJ28" s="194"/>
    </row>
    <row r="29" spans="2:36" ht="18" customHeight="1">
      <c r="B29" s="82" t="s">
        <v>195</v>
      </c>
      <c r="H29" s="219">
        <v>8</v>
      </c>
      <c r="I29" s="223"/>
      <c r="J29" s="218">
        <v>70120</v>
      </c>
      <c r="K29" s="221"/>
      <c r="L29" s="218">
        <v>83000</v>
      </c>
      <c r="M29" s="220"/>
      <c r="N29" s="81">
        <v>70120</v>
      </c>
      <c r="O29" s="221"/>
      <c r="P29" s="218">
        <v>83000</v>
      </c>
      <c r="V29" s="184"/>
      <c r="W29" s="184"/>
      <c r="Y29" s="210"/>
      <c r="Z29" s="195"/>
      <c r="AA29" s="195"/>
      <c r="AB29" s="225"/>
      <c r="AC29" s="197"/>
      <c r="AD29" s="194"/>
      <c r="AE29" s="185"/>
      <c r="AF29" s="194"/>
      <c r="AG29" s="226"/>
      <c r="AH29" s="227"/>
      <c r="AI29" s="185"/>
      <c r="AJ29" s="194"/>
    </row>
    <row r="30" spans="1:36" ht="18" customHeight="1">
      <c r="A30" s="82" t="s">
        <v>156</v>
      </c>
      <c r="B30" s="82"/>
      <c r="H30" s="219"/>
      <c r="I30" s="223"/>
      <c r="J30" s="218">
        <v>0</v>
      </c>
      <c r="K30" s="221"/>
      <c r="L30" s="218">
        <v>362</v>
      </c>
      <c r="M30" s="220"/>
      <c r="N30" s="81">
        <v>0</v>
      </c>
      <c r="O30" s="221"/>
      <c r="P30" s="218">
        <v>362</v>
      </c>
      <c r="V30" s="187"/>
      <c r="W30" s="184"/>
      <c r="Y30" s="210"/>
      <c r="Z30" s="195"/>
      <c r="AA30" s="195"/>
      <c r="AB30" s="225"/>
      <c r="AC30" s="197"/>
      <c r="AD30" s="194"/>
      <c r="AE30" s="185"/>
      <c r="AF30" s="229"/>
      <c r="AG30" s="226"/>
      <c r="AH30" s="227"/>
      <c r="AI30" s="185"/>
      <c r="AJ30" s="194"/>
    </row>
    <row r="31" spans="1:36" ht="18" customHeight="1">
      <c r="A31" s="82" t="s">
        <v>191</v>
      </c>
      <c r="B31" s="82"/>
      <c r="H31" s="219">
        <v>9</v>
      </c>
      <c r="I31" s="223"/>
      <c r="J31" s="218">
        <v>0</v>
      </c>
      <c r="K31" s="221"/>
      <c r="L31" s="222">
        <v>0</v>
      </c>
      <c r="M31" s="220"/>
      <c r="N31" s="81">
        <v>32199</v>
      </c>
      <c r="O31" s="221"/>
      <c r="P31" s="218">
        <v>29700</v>
      </c>
      <c r="V31" s="187"/>
      <c r="W31" s="184"/>
      <c r="Y31" s="195"/>
      <c r="Z31" s="195"/>
      <c r="AA31" s="195"/>
      <c r="AB31" s="197"/>
      <c r="AC31" s="197"/>
      <c r="AD31" s="194"/>
      <c r="AE31" s="185"/>
      <c r="AF31" s="194"/>
      <c r="AG31" s="226"/>
      <c r="AH31" s="227"/>
      <c r="AI31" s="185"/>
      <c r="AJ31" s="194"/>
    </row>
    <row r="32" spans="1:36" ht="18" customHeight="1">
      <c r="A32" s="82" t="s">
        <v>80</v>
      </c>
      <c r="H32" s="223" t="s">
        <v>206</v>
      </c>
      <c r="I32" s="223"/>
      <c r="J32" s="218">
        <v>130017</v>
      </c>
      <c r="K32" s="221"/>
      <c r="L32" s="218">
        <v>136472</v>
      </c>
      <c r="M32" s="220"/>
      <c r="N32" s="81">
        <v>79906</v>
      </c>
      <c r="O32" s="221"/>
      <c r="P32" s="218">
        <v>90532</v>
      </c>
      <c r="V32" s="184"/>
      <c r="W32" s="184"/>
      <c r="Y32" s="204"/>
      <c r="Z32" s="204"/>
      <c r="AA32" s="195"/>
      <c r="AB32" s="225"/>
      <c r="AC32" s="197"/>
      <c r="AD32" s="194"/>
      <c r="AE32" s="185"/>
      <c r="AF32" s="194"/>
      <c r="AG32" s="226"/>
      <c r="AH32" s="227"/>
      <c r="AI32" s="185"/>
      <c r="AJ32" s="194"/>
    </row>
    <row r="33" spans="1:36" ht="18" customHeight="1">
      <c r="A33" s="82" t="s">
        <v>84</v>
      </c>
      <c r="H33" s="219" t="s">
        <v>207</v>
      </c>
      <c r="I33" s="223"/>
      <c r="J33" s="218">
        <v>8447</v>
      </c>
      <c r="K33" s="221"/>
      <c r="L33" s="218">
        <v>9855</v>
      </c>
      <c r="M33" s="220"/>
      <c r="N33" s="81">
        <v>8447</v>
      </c>
      <c r="O33" s="221"/>
      <c r="P33" s="218">
        <v>9855</v>
      </c>
      <c r="V33" s="191"/>
      <c r="W33" s="191"/>
      <c r="Y33" s="204"/>
      <c r="Z33" s="204"/>
      <c r="AA33" s="195"/>
      <c r="AB33" s="225"/>
      <c r="AC33" s="197"/>
      <c r="AD33" s="194"/>
      <c r="AE33" s="185"/>
      <c r="AF33" s="194"/>
      <c r="AG33" s="226"/>
      <c r="AH33" s="227"/>
      <c r="AI33" s="185"/>
      <c r="AJ33" s="194"/>
    </row>
    <row r="34" spans="1:36" ht="18" customHeight="1">
      <c r="A34" s="82" t="s">
        <v>125</v>
      </c>
      <c r="H34" s="219" t="s">
        <v>208</v>
      </c>
      <c r="I34" s="223"/>
      <c r="J34" s="218">
        <v>244957</v>
      </c>
      <c r="K34" s="221"/>
      <c r="L34" s="218">
        <v>209290</v>
      </c>
      <c r="M34" s="220"/>
      <c r="N34" s="81">
        <v>244957</v>
      </c>
      <c r="O34" s="221"/>
      <c r="P34" s="218">
        <v>209290</v>
      </c>
      <c r="V34" s="191"/>
      <c r="W34" s="191"/>
      <c r="Y34" s="204"/>
      <c r="Z34" s="204"/>
      <c r="AA34" s="195"/>
      <c r="AB34" s="225"/>
      <c r="AC34" s="197"/>
      <c r="AD34" s="194"/>
      <c r="AE34" s="185"/>
      <c r="AF34" s="194"/>
      <c r="AG34" s="226"/>
      <c r="AH34" s="227"/>
      <c r="AI34" s="185"/>
      <c r="AJ34" s="194"/>
    </row>
    <row r="35" spans="1:36" ht="18" customHeight="1">
      <c r="A35" s="82" t="s">
        <v>88</v>
      </c>
      <c r="H35" s="219">
        <v>13</v>
      </c>
      <c r="I35" s="223"/>
      <c r="J35" s="218">
        <v>3878</v>
      </c>
      <c r="K35" s="221"/>
      <c r="L35" s="218">
        <v>4145</v>
      </c>
      <c r="M35" s="220"/>
      <c r="N35" s="81">
        <v>3878</v>
      </c>
      <c r="O35" s="221"/>
      <c r="P35" s="218">
        <v>4145</v>
      </c>
      <c r="V35" s="191"/>
      <c r="W35" s="191"/>
      <c r="Y35" s="195"/>
      <c r="Z35" s="204"/>
      <c r="AA35" s="195"/>
      <c r="AB35" s="225"/>
      <c r="AC35" s="197"/>
      <c r="AD35" s="194"/>
      <c r="AE35" s="185"/>
      <c r="AF35" s="194"/>
      <c r="AG35" s="226"/>
      <c r="AH35" s="227"/>
      <c r="AI35" s="185"/>
      <c r="AJ35" s="194"/>
    </row>
    <row r="36" spans="1:36" ht="18" customHeight="1">
      <c r="A36" s="82" t="s">
        <v>25</v>
      </c>
      <c r="B36" s="82"/>
      <c r="H36" s="219"/>
      <c r="I36" s="223"/>
      <c r="J36" s="218">
        <v>6731</v>
      </c>
      <c r="K36" s="221"/>
      <c r="L36" s="218">
        <v>7665</v>
      </c>
      <c r="M36" s="220"/>
      <c r="N36" s="81">
        <v>3381</v>
      </c>
      <c r="O36" s="221"/>
      <c r="P36" s="218">
        <v>3450</v>
      </c>
      <c r="V36" s="184"/>
      <c r="W36" s="191"/>
      <c r="Y36" s="231"/>
      <c r="Z36" s="195"/>
      <c r="AA36" s="195"/>
      <c r="AB36" s="232"/>
      <c r="AC36" s="197"/>
      <c r="AD36" s="185"/>
      <c r="AE36" s="185"/>
      <c r="AF36" s="185"/>
      <c r="AG36" s="226"/>
      <c r="AH36" s="190"/>
      <c r="AI36" s="185"/>
      <c r="AJ36" s="185"/>
    </row>
    <row r="37" spans="1:36" ht="18" customHeight="1">
      <c r="A37" s="13" t="s">
        <v>35</v>
      </c>
      <c r="H37" s="113"/>
      <c r="I37" s="113"/>
      <c r="J37" s="89">
        <f>SUM(J29:J36)</f>
        <v>464150</v>
      </c>
      <c r="K37" s="12"/>
      <c r="L37" s="89">
        <f>SUM(L29:L36)</f>
        <v>450789</v>
      </c>
      <c r="N37" s="89">
        <f>SUM(N29:N36)</f>
        <v>442888</v>
      </c>
      <c r="O37" s="12"/>
      <c r="P37" s="89">
        <f>SUM(P29:P36)</f>
        <v>430334</v>
      </c>
      <c r="V37" s="189"/>
      <c r="W37" s="184"/>
      <c r="Y37" s="231"/>
      <c r="Z37" s="195"/>
      <c r="AA37" s="195"/>
      <c r="AB37" s="232"/>
      <c r="AC37" s="197"/>
      <c r="AD37" s="185"/>
      <c r="AE37" s="185"/>
      <c r="AF37" s="185"/>
      <c r="AG37" s="226"/>
      <c r="AH37" s="190"/>
      <c r="AI37" s="185"/>
      <c r="AJ37" s="185"/>
    </row>
    <row r="38" spans="1:36" ht="18" customHeight="1">
      <c r="A38" s="25"/>
      <c r="H38" s="113"/>
      <c r="I38" s="113"/>
      <c r="J38" s="12"/>
      <c r="K38" s="12"/>
      <c r="L38" s="81"/>
      <c r="N38" s="12"/>
      <c r="O38" s="12"/>
      <c r="P38" s="81"/>
      <c r="V38" s="189"/>
      <c r="W38" s="184"/>
      <c r="Y38" s="231"/>
      <c r="Z38" s="195"/>
      <c r="AA38" s="195"/>
      <c r="AB38" s="232"/>
      <c r="AC38" s="195"/>
      <c r="AD38" s="185"/>
      <c r="AE38" s="185"/>
      <c r="AF38" s="185"/>
      <c r="AG38" s="226"/>
      <c r="AH38" s="190"/>
      <c r="AI38" s="185"/>
      <c r="AJ38" s="185"/>
    </row>
    <row r="39" spans="1:23" ht="18" customHeight="1" thickBot="1">
      <c r="A39" s="13" t="s">
        <v>6</v>
      </c>
      <c r="H39" s="113"/>
      <c r="I39" s="113"/>
      <c r="J39" s="102">
        <f>J25+J37</f>
        <v>1284199</v>
      </c>
      <c r="K39" s="12"/>
      <c r="L39" s="102">
        <f>L25+L37</f>
        <v>1278433</v>
      </c>
      <c r="N39" s="102">
        <f>N25+N37</f>
        <v>1282699</v>
      </c>
      <c r="O39" s="12"/>
      <c r="P39" s="102">
        <f>P25+P37</f>
        <v>1281013</v>
      </c>
      <c r="V39" s="189"/>
      <c r="W39" s="184"/>
    </row>
    <row r="40" spans="8:16" ht="18" customHeight="1" thickTop="1">
      <c r="H40" s="24"/>
      <c r="I40" s="24"/>
      <c r="J40" s="13"/>
      <c r="K40" s="151"/>
      <c r="L40" s="81"/>
      <c r="N40" s="13"/>
      <c r="O40" s="151"/>
      <c r="P40" s="81"/>
    </row>
    <row r="41" spans="8:16" ht="18" customHeight="1">
      <c r="H41" s="24"/>
      <c r="I41" s="24"/>
      <c r="J41" s="13"/>
      <c r="K41" s="151"/>
      <c r="L41" s="81"/>
      <c r="N41" s="13"/>
      <c r="O41" s="151"/>
      <c r="P41" s="81"/>
    </row>
    <row r="42" spans="1:36" s="148" customFormat="1" ht="18" customHeight="1">
      <c r="A42" s="60" t="str">
        <f>A1</f>
        <v>PORN PROM METAL PUBLIC COMPANY LIMITED AND ITS SUBSIDIARIES</v>
      </c>
      <c r="B42" s="61"/>
      <c r="C42" s="61"/>
      <c r="D42" s="61"/>
      <c r="E42" s="61"/>
      <c r="F42" s="61"/>
      <c r="G42" s="61"/>
      <c r="H42" s="152"/>
      <c r="I42" s="152"/>
      <c r="J42" s="152"/>
      <c r="K42" s="152"/>
      <c r="L42" s="152"/>
      <c r="N42" s="152"/>
      <c r="O42" s="152"/>
      <c r="P42" s="152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s="148" customFormat="1" ht="18" customHeight="1">
      <c r="A43" s="62" t="s">
        <v>68</v>
      </c>
      <c r="B43" s="119"/>
      <c r="C43" s="119"/>
      <c r="D43" s="119"/>
      <c r="E43" s="119"/>
      <c r="F43" s="119"/>
      <c r="G43" s="119"/>
      <c r="H43" s="153"/>
      <c r="I43" s="153"/>
      <c r="J43" s="154"/>
      <c r="K43" s="154"/>
      <c r="L43" s="154"/>
      <c r="N43" s="154"/>
      <c r="O43" s="154"/>
      <c r="P43" s="15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1:36" s="148" customFormat="1" ht="18" customHeight="1">
      <c r="A44" s="60" t="str">
        <f>A3</f>
        <v>AS AT DECEMBER 31, 2014 AND 2013</v>
      </c>
      <c r="B44" s="63"/>
      <c r="C44" s="63"/>
      <c r="D44" s="63"/>
      <c r="E44" s="63"/>
      <c r="F44" s="63"/>
      <c r="G44" s="63"/>
      <c r="H44" s="63"/>
      <c r="I44" s="63"/>
      <c r="J44" s="155"/>
      <c r="K44" s="155"/>
      <c r="L44" s="155"/>
      <c r="N44" s="155"/>
      <c r="O44" s="155"/>
      <c r="P44" s="155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</row>
    <row r="45" spans="1:16" ht="18" customHeight="1">
      <c r="A45" s="13"/>
      <c r="B45" s="149"/>
      <c r="C45" s="149"/>
      <c r="D45" s="149"/>
      <c r="E45" s="149"/>
      <c r="F45" s="149"/>
      <c r="G45" s="149"/>
      <c r="H45" s="149"/>
      <c r="I45" s="149"/>
      <c r="J45" s="87"/>
      <c r="K45" s="87"/>
      <c r="L45" s="87"/>
      <c r="N45" s="87"/>
      <c r="O45" s="87"/>
      <c r="P45" s="87"/>
    </row>
    <row r="46" spans="1:16" ht="18" customHeight="1">
      <c r="A46" s="21" t="s">
        <v>7</v>
      </c>
      <c r="B46" s="27"/>
      <c r="C46" s="27"/>
      <c r="D46" s="27"/>
      <c r="E46" s="27"/>
      <c r="F46" s="27"/>
      <c r="G46" s="27"/>
      <c r="H46" s="27"/>
      <c r="I46" s="27"/>
      <c r="J46" s="90"/>
      <c r="K46" s="90"/>
      <c r="L46" s="90"/>
      <c r="N46" s="90"/>
      <c r="O46" s="90"/>
      <c r="P46" s="90"/>
    </row>
    <row r="47" spans="10:16" ht="18" customHeight="1">
      <c r="J47" s="315"/>
      <c r="K47" s="315"/>
      <c r="L47" s="315"/>
      <c r="N47" s="315"/>
      <c r="O47" s="315"/>
      <c r="P47" s="315"/>
    </row>
    <row r="48" spans="10:16" ht="18" customHeight="1">
      <c r="J48" s="317" t="s">
        <v>87</v>
      </c>
      <c r="K48" s="317"/>
      <c r="L48" s="317"/>
      <c r="M48" s="317"/>
      <c r="N48" s="317"/>
      <c r="O48" s="317"/>
      <c r="P48" s="317"/>
    </row>
    <row r="49" spans="10:16" ht="18" customHeight="1">
      <c r="J49" s="314" t="s">
        <v>92</v>
      </c>
      <c r="K49" s="314"/>
      <c r="L49" s="314"/>
      <c r="M49" s="106"/>
      <c r="N49" s="314" t="s">
        <v>93</v>
      </c>
      <c r="O49" s="314"/>
      <c r="P49" s="314"/>
    </row>
    <row r="50" spans="10:16" ht="18" customHeight="1">
      <c r="J50" s="313" t="s">
        <v>94</v>
      </c>
      <c r="K50" s="313"/>
      <c r="L50" s="313"/>
      <c r="M50" s="146"/>
      <c r="N50" s="313" t="s">
        <v>94</v>
      </c>
      <c r="O50" s="313"/>
      <c r="P50" s="313"/>
    </row>
    <row r="51" spans="8:16" ht="18" customHeight="1">
      <c r="H51" s="72" t="s">
        <v>12</v>
      </c>
      <c r="J51" s="72" t="str">
        <f>J10</f>
        <v>2014</v>
      </c>
      <c r="K51" s="22"/>
      <c r="L51" s="72" t="str">
        <f>L10</f>
        <v>2013</v>
      </c>
      <c r="N51" s="72" t="str">
        <f>J10</f>
        <v>2014</v>
      </c>
      <c r="O51" s="22"/>
      <c r="P51" s="72" t="str">
        <f>L10</f>
        <v>2013</v>
      </c>
    </row>
    <row r="52" spans="8:16" ht="18" customHeight="1">
      <c r="H52" s="110"/>
      <c r="I52" s="110"/>
      <c r="J52" s="111"/>
      <c r="K52" s="15"/>
      <c r="L52" s="112"/>
      <c r="N52" s="111"/>
      <c r="O52" s="15"/>
      <c r="P52" s="112"/>
    </row>
    <row r="53" spans="1:16" ht="18" customHeight="1">
      <c r="A53" s="13" t="s">
        <v>65</v>
      </c>
      <c r="H53" s="70"/>
      <c r="I53" s="70"/>
      <c r="J53" s="70"/>
      <c r="K53" s="22"/>
      <c r="L53" s="70"/>
      <c r="N53" s="70"/>
      <c r="O53" s="22"/>
      <c r="P53" s="70"/>
    </row>
    <row r="54" spans="1:39" ht="18" customHeight="1">
      <c r="A54" s="82" t="s">
        <v>127</v>
      </c>
      <c r="B54" s="23"/>
      <c r="H54" s="77"/>
      <c r="I54" s="77"/>
      <c r="J54" s="12"/>
      <c r="K54" s="115"/>
      <c r="O54" s="115"/>
      <c r="Y54" s="195"/>
      <c r="Z54" s="195"/>
      <c r="AA54" s="195"/>
      <c r="AB54" s="195"/>
      <c r="AC54" s="195"/>
      <c r="AD54" s="195"/>
      <c r="AE54" s="225"/>
      <c r="AF54" s="195"/>
      <c r="AG54" s="240"/>
      <c r="AH54" s="240"/>
      <c r="AI54" s="240"/>
      <c r="AJ54" s="226"/>
      <c r="AK54" s="194"/>
      <c r="AL54" s="240"/>
      <c r="AM54" s="240"/>
    </row>
    <row r="55" spans="1:39" ht="18" customHeight="1">
      <c r="A55" s="114" t="s">
        <v>126</v>
      </c>
      <c r="B55" s="23" t="s">
        <v>128</v>
      </c>
      <c r="H55" s="236">
        <v>15</v>
      </c>
      <c r="I55" s="220"/>
      <c r="J55" s="218">
        <v>563909</v>
      </c>
      <c r="K55" s="221"/>
      <c r="L55" s="218">
        <v>544882</v>
      </c>
      <c r="M55" s="220"/>
      <c r="N55" s="12">
        <v>563909</v>
      </c>
      <c r="O55" s="221"/>
      <c r="P55" s="218">
        <v>544882</v>
      </c>
      <c r="Y55" s="210"/>
      <c r="Z55" s="195"/>
      <c r="AA55" s="195"/>
      <c r="AB55" s="195"/>
      <c r="AC55" s="195"/>
      <c r="AD55" s="195"/>
      <c r="AE55" s="241"/>
      <c r="AF55" s="195"/>
      <c r="AG55" s="194"/>
      <c r="AH55" s="185"/>
      <c r="AI55" s="194"/>
      <c r="AJ55" s="226"/>
      <c r="AK55" s="233"/>
      <c r="AL55" s="185"/>
      <c r="AM55" s="194"/>
    </row>
    <row r="56" spans="1:39" ht="18" customHeight="1">
      <c r="A56" s="82" t="s">
        <v>27</v>
      </c>
      <c r="B56" s="23"/>
      <c r="H56" s="219"/>
      <c r="I56" s="220"/>
      <c r="J56" s="218"/>
      <c r="K56" s="221"/>
      <c r="L56" s="218"/>
      <c r="M56" s="220"/>
      <c r="N56" s="81"/>
      <c r="O56" s="221"/>
      <c r="P56" s="218"/>
      <c r="Y56" s="195"/>
      <c r="Z56" s="195"/>
      <c r="AA56" s="195"/>
      <c r="AB56" s="195"/>
      <c r="AC56" s="195"/>
      <c r="AD56" s="195"/>
      <c r="AE56" s="225"/>
      <c r="AF56" s="195"/>
      <c r="AG56" s="194"/>
      <c r="AH56" s="185"/>
      <c r="AI56" s="194"/>
      <c r="AJ56" s="226"/>
      <c r="AK56" s="227"/>
      <c r="AL56" s="185"/>
      <c r="AM56" s="194"/>
    </row>
    <row r="57" spans="1:39" ht="18" customHeight="1">
      <c r="A57" s="82"/>
      <c r="B57" s="67" t="s">
        <v>5</v>
      </c>
      <c r="C57" s="18" t="s">
        <v>115</v>
      </c>
      <c r="H57" s="219" t="s">
        <v>204</v>
      </c>
      <c r="I57" s="220"/>
      <c r="J57" s="218">
        <v>10</v>
      </c>
      <c r="K57" s="221"/>
      <c r="L57" s="218">
        <v>18</v>
      </c>
      <c r="M57" s="220"/>
      <c r="N57" s="81">
        <v>10</v>
      </c>
      <c r="O57" s="221"/>
      <c r="P57" s="218">
        <v>18</v>
      </c>
      <c r="Y57" s="195"/>
      <c r="Z57" s="228"/>
      <c r="AA57" s="195"/>
      <c r="AB57" s="195"/>
      <c r="AC57" s="195"/>
      <c r="AD57" s="195"/>
      <c r="AE57" s="225"/>
      <c r="AF57" s="195"/>
      <c r="AG57" s="194"/>
      <c r="AH57" s="185"/>
      <c r="AI57" s="194"/>
      <c r="AJ57" s="226"/>
      <c r="AK57" s="227"/>
      <c r="AL57" s="185"/>
      <c r="AM57" s="194"/>
    </row>
    <row r="58" spans="1:39" ht="18" customHeight="1">
      <c r="A58" s="82"/>
      <c r="B58" s="67" t="s">
        <v>5</v>
      </c>
      <c r="C58" s="18" t="s">
        <v>116</v>
      </c>
      <c r="H58" s="219">
        <v>33</v>
      </c>
      <c r="I58" s="220"/>
      <c r="J58" s="218">
        <v>47687</v>
      </c>
      <c r="K58" s="221"/>
      <c r="L58" s="218">
        <v>69045</v>
      </c>
      <c r="M58" s="220"/>
      <c r="N58" s="81">
        <v>41786</v>
      </c>
      <c r="O58" s="221"/>
      <c r="P58" s="218">
        <v>68074</v>
      </c>
      <c r="Y58" s="195"/>
      <c r="Z58" s="228"/>
      <c r="AA58" s="195"/>
      <c r="AB58" s="195"/>
      <c r="AC58" s="195"/>
      <c r="AD58" s="195"/>
      <c r="AE58" s="225"/>
      <c r="AF58" s="195"/>
      <c r="AG58" s="194"/>
      <c r="AH58" s="185"/>
      <c r="AI58" s="194"/>
      <c r="AJ58" s="226"/>
      <c r="AK58" s="227"/>
      <c r="AL58" s="185"/>
      <c r="AM58" s="194"/>
    </row>
    <row r="59" spans="1:39" ht="18" customHeight="1">
      <c r="A59" s="82" t="s">
        <v>147</v>
      </c>
      <c r="B59" s="31"/>
      <c r="H59" s="86"/>
      <c r="I59" s="77"/>
      <c r="J59" s="81"/>
      <c r="K59" s="12"/>
      <c r="L59" s="81"/>
      <c r="N59" s="81"/>
      <c r="O59" s="12"/>
      <c r="P59" s="81"/>
      <c r="Y59" s="195"/>
      <c r="Z59" s="195"/>
      <c r="AA59" s="195"/>
      <c r="AB59" s="195"/>
      <c r="AC59" s="195"/>
      <c r="AD59" s="195"/>
      <c r="AE59" s="225"/>
      <c r="AF59" s="195"/>
      <c r="AG59" s="194"/>
      <c r="AH59" s="185"/>
      <c r="AI59" s="194"/>
      <c r="AJ59" s="226"/>
      <c r="AK59" s="227"/>
      <c r="AL59" s="185"/>
      <c r="AM59" s="194"/>
    </row>
    <row r="60" spans="1:39" ht="18" customHeight="1">
      <c r="A60" s="82"/>
      <c r="B60" s="31" t="s">
        <v>146</v>
      </c>
      <c r="H60" s="219" t="s">
        <v>204</v>
      </c>
      <c r="I60" s="220"/>
      <c r="J60" s="218">
        <v>1297</v>
      </c>
      <c r="K60" s="221"/>
      <c r="L60" s="218">
        <v>288</v>
      </c>
      <c r="M60" s="220"/>
      <c r="N60" s="81">
        <v>1241</v>
      </c>
      <c r="O60" s="221"/>
      <c r="P60" s="218">
        <v>288</v>
      </c>
      <c r="Y60" s="195"/>
      <c r="Z60" s="195"/>
      <c r="AA60" s="195"/>
      <c r="AB60" s="195"/>
      <c r="AC60" s="195"/>
      <c r="AD60" s="195"/>
      <c r="AE60" s="225"/>
      <c r="AF60" s="195"/>
      <c r="AG60" s="194"/>
      <c r="AH60" s="185"/>
      <c r="AI60" s="194"/>
      <c r="AJ60" s="226"/>
      <c r="AK60" s="194"/>
      <c r="AL60" s="185"/>
      <c r="AM60" s="194"/>
    </row>
    <row r="61" spans="1:39" ht="18" customHeight="1">
      <c r="A61" s="82" t="s">
        <v>130</v>
      </c>
      <c r="B61" s="23"/>
      <c r="H61" s="219"/>
      <c r="I61" s="220"/>
      <c r="J61" s="218"/>
      <c r="K61" s="221"/>
      <c r="L61" s="218"/>
      <c r="M61" s="220"/>
      <c r="N61" s="218"/>
      <c r="O61" s="221"/>
      <c r="P61" s="218"/>
      <c r="Y61" s="230"/>
      <c r="Z61" s="195"/>
      <c r="AA61" s="195"/>
      <c r="AB61" s="195"/>
      <c r="AC61" s="195"/>
      <c r="AD61" s="195"/>
      <c r="AE61" s="225"/>
      <c r="AF61" s="195"/>
      <c r="AG61" s="194"/>
      <c r="AH61" s="185"/>
      <c r="AI61" s="194"/>
      <c r="AJ61" s="226"/>
      <c r="AK61" s="233"/>
      <c r="AL61" s="185"/>
      <c r="AM61" s="194"/>
    </row>
    <row r="62" spans="1:39" ht="18" customHeight="1">
      <c r="A62" s="114" t="s">
        <v>126</v>
      </c>
      <c r="B62" s="23" t="s">
        <v>158</v>
      </c>
      <c r="H62" s="219">
        <v>17</v>
      </c>
      <c r="I62" s="220"/>
      <c r="J62" s="218">
        <v>3766</v>
      </c>
      <c r="K62" s="221"/>
      <c r="L62" s="218">
        <v>3177</v>
      </c>
      <c r="M62" s="220"/>
      <c r="N62" s="12">
        <v>3766</v>
      </c>
      <c r="O62" s="221"/>
      <c r="P62" s="218">
        <v>3177</v>
      </c>
      <c r="Y62" s="195"/>
      <c r="Z62" s="195"/>
      <c r="AA62" s="195"/>
      <c r="AB62" s="195"/>
      <c r="AC62" s="195"/>
      <c r="AD62" s="195"/>
      <c r="AE62" s="225"/>
      <c r="AF62" s="195"/>
      <c r="AG62" s="194"/>
      <c r="AH62" s="185"/>
      <c r="AI62" s="194"/>
      <c r="AJ62" s="226"/>
      <c r="AK62" s="194"/>
      <c r="AL62" s="185"/>
      <c r="AM62" s="194"/>
    </row>
    <row r="63" spans="1:39" ht="18" customHeight="1">
      <c r="A63" s="82" t="s">
        <v>192</v>
      </c>
      <c r="B63" s="23"/>
      <c r="H63" s="219"/>
      <c r="I63" s="220"/>
      <c r="J63" s="218"/>
      <c r="K63" s="221"/>
      <c r="L63" s="218"/>
      <c r="M63" s="220"/>
      <c r="N63" s="218"/>
      <c r="O63" s="221"/>
      <c r="P63" s="218"/>
      <c r="Y63" s="230"/>
      <c r="Z63" s="195"/>
      <c r="AA63" s="195"/>
      <c r="AB63" s="195"/>
      <c r="AC63" s="195"/>
      <c r="AD63" s="195"/>
      <c r="AE63" s="225"/>
      <c r="AF63" s="195"/>
      <c r="AG63" s="194"/>
      <c r="AH63" s="185"/>
      <c r="AI63" s="194"/>
      <c r="AJ63" s="226"/>
      <c r="AK63" s="233"/>
      <c r="AL63" s="185"/>
      <c r="AM63" s="194"/>
    </row>
    <row r="64" spans="2:39" ht="18" customHeight="1">
      <c r="B64" s="23" t="s">
        <v>152</v>
      </c>
      <c r="H64" s="219">
        <v>18</v>
      </c>
      <c r="I64" s="220"/>
      <c r="J64" s="218">
        <v>6138</v>
      </c>
      <c r="K64" s="221"/>
      <c r="L64" s="218">
        <v>5957</v>
      </c>
      <c r="M64" s="220"/>
      <c r="N64" s="12">
        <v>6138</v>
      </c>
      <c r="O64" s="221"/>
      <c r="P64" s="218">
        <v>5957</v>
      </c>
      <c r="Y64" s="204"/>
      <c r="Z64" s="195"/>
      <c r="AA64" s="195"/>
      <c r="AB64" s="195"/>
      <c r="AC64" s="195"/>
      <c r="AD64" s="195"/>
      <c r="AE64" s="225"/>
      <c r="AF64" s="195"/>
      <c r="AG64" s="194"/>
      <c r="AH64" s="185"/>
      <c r="AI64" s="194"/>
      <c r="AJ64" s="194"/>
      <c r="AK64" s="233"/>
      <c r="AL64" s="194"/>
      <c r="AM64" s="194"/>
    </row>
    <row r="65" spans="1:39" ht="18" customHeight="1">
      <c r="A65" s="82" t="s">
        <v>63</v>
      </c>
      <c r="B65" s="23"/>
      <c r="H65" s="219"/>
      <c r="I65" s="220"/>
      <c r="J65" s="218">
        <v>1066</v>
      </c>
      <c r="K65" s="221"/>
      <c r="L65" s="218">
        <v>3804</v>
      </c>
      <c r="M65" s="218"/>
      <c r="N65" s="12">
        <v>1066</v>
      </c>
      <c r="O65" s="218"/>
      <c r="P65" s="218">
        <v>3804</v>
      </c>
      <c r="Y65" s="204"/>
      <c r="Z65" s="195"/>
      <c r="AA65" s="195"/>
      <c r="AB65" s="195"/>
      <c r="AC65" s="195"/>
      <c r="AD65" s="195"/>
      <c r="AE65" s="225"/>
      <c r="AF65" s="195"/>
      <c r="AG65" s="194"/>
      <c r="AH65" s="185"/>
      <c r="AI65" s="194"/>
      <c r="AJ65" s="226"/>
      <c r="AK65" s="227"/>
      <c r="AL65" s="185"/>
      <c r="AM65" s="194"/>
    </row>
    <row r="66" spans="1:39" ht="18" customHeight="1">
      <c r="A66" s="82" t="s">
        <v>129</v>
      </c>
      <c r="B66" s="23"/>
      <c r="H66" s="77"/>
      <c r="I66" s="77"/>
      <c r="J66" s="12"/>
      <c r="K66" s="12"/>
      <c r="L66" s="12"/>
      <c r="N66" s="12"/>
      <c r="O66" s="12"/>
      <c r="P66" s="12"/>
      <c r="Y66" s="231"/>
      <c r="Z66" s="204"/>
      <c r="AA66" s="195"/>
      <c r="AB66" s="195"/>
      <c r="AC66" s="195"/>
      <c r="AD66" s="195"/>
      <c r="AE66" s="242"/>
      <c r="AF66" s="195"/>
      <c r="AG66" s="185"/>
      <c r="AH66" s="185"/>
      <c r="AI66" s="185"/>
      <c r="AJ66" s="226"/>
      <c r="AK66" s="185"/>
      <c r="AL66" s="185"/>
      <c r="AM66" s="185"/>
    </row>
    <row r="67" spans="1:39" ht="18" customHeight="1">
      <c r="A67" s="82"/>
      <c r="B67" s="82" t="s">
        <v>142</v>
      </c>
      <c r="H67" s="219">
        <v>16</v>
      </c>
      <c r="I67" s="220"/>
      <c r="J67" s="218">
        <v>74892</v>
      </c>
      <c r="K67" s="221"/>
      <c r="L67" s="218">
        <v>57629</v>
      </c>
      <c r="M67" s="220"/>
      <c r="N67" s="81">
        <v>67782</v>
      </c>
      <c r="O67" s="221"/>
      <c r="P67" s="218">
        <v>53354</v>
      </c>
      <c r="Y67" s="195"/>
      <c r="Z67" s="195"/>
      <c r="AA67" s="195"/>
      <c r="AB67" s="195"/>
      <c r="AC67" s="195"/>
      <c r="AD67" s="195"/>
      <c r="AE67" s="225"/>
      <c r="AF67" s="195"/>
      <c r="AG67" s="185"/>
      <c r="AH67" s="185"/>
      <c r="AI67" s="185"/>
      <c r="AJ67" s="226"/>
      <c r="AK67" s="190"/>
      <c r="AL67" s="185"/>
      <c r="AM67" s="185"/>
    </row>
    <row r="68" spans="1:39" ht="18" customHeight="1">
      <c r="A68" s="13" t="s">
        <v>36</v>
      </c>
      <c r="B68" s="82"/>
      <c r="H68" s="77"/>
      <c r="I68" s="77"/>
      <c r="J68" s="116">
        <f>SUM(J55:J67)</f>
        <v>698765</v>
      </c>
      <c r="K68" s="12"/>
      <c r="L68" s="116">
        <f>SUM(L55:L67)</f>
        <v>684800</v>
      </c>
      <c r="N68" s="116">
        <f>SUM(N55:N67)</f>
        <v>685698</v>
      </c>
      <c r="O68" s="12"/>
      <c r="P68" s="116">
        <f>SUM(P55:P67)</f>
        <v>679554</v>
      </c>
      <c r="Y68" s="231"/>
      <c r="Z68" s="204"/>
      <c r="AA68" s="195"/>
      <c r="AB68" s="195"/>
      <c r="AC68" s="195"/>
      <c r="AD68" s="195"/>
      <c r="AE68" s="242"/>
      <c r="AF68" s="195"/>
      <c r="AG68" s="216"/>
      <c r="AH68" s="216"/>
      <c r="AI68" s="216"/>
      <c r="AJ68" s="226"/>
      <c r="AK68" s="190"/>
      <c r="AL68" s="216"/>
      <c r="AM68" s="216"/>
    </row>
    <row r="69" spans="1:39" ht="18" customHeight="1">
      <c r="A69" s="13"/>
      <c r="B69" s="82"/>
      <c r="H69" s="77"/>
      <c r="I69" s="77"/>
      <c r="J69" s="12"/>
      <c r="K69" s="12"/>
      <c r="L69" s="12"/>
      <c r="N69" s="12"/>
      <c r="O69" s="12"/>
      <c r="P69" s="12"/>
      <c r="Y69" s="204"/>
      <c r="Z69" s="195"/>
      <c r="AA69" s="195"/>
      <c r="AB69" s="195"/>
      <c r="AC69" s="195"/>
      <c r="AD69" s="195"/>
      <c r="AE69" s="225"/>
      <c r="AF69" s="195"/>
      <c r="AG69" s="185"/>
      <c r="AH69" s="185"/>
      <c r="AI69" s="185"/>
      <c r="AJ69" s="226"/>
      <c r="AK69" s="190"/>
      <c r="AL69" s="185"/>
      <c r="AM69" s="185"/>
    </row>
    <row r="70" spans="1:39" ht="18" customHeight="1">
      <c r="A70" s="13" t="s">
        <v>75</v>
      </c>
      <c r="B70" s="82"/>
      <c r="H70" s="77"/>
      <c r="I70" s="77"/>
      <c r="J70" s="12"/>
      <c r="K70" s="12"/>
      <c r="L70" s="12"/>
      <c r="N70" s="12"/>
      <c r="O70" s="12"/>
      <c r="P70" s="12"/>
      <c r="Y70" s="204"/>
      <c r="Z70" s="195"/>
      <c r="AA70" s="195"/>
      <c r="AB70" s="195"/>
      <c r="AC70" s="195"/>
      <c r="AD70" s="195"/>
      <c r="AE70" s="225"/>
      <c r="AF70" s="195"/>
      <c r="AG70" s="185"/>
      <c r="AH70" s="185"/>
      <c r="AI70" s="185"/>
      <c r="AJ70" s="226"/>
      <c r="AK70" s="190"/>
      <c r="AL70" s="185"/>
      <c r="AM70" s="185"/>
    </row>
    <row r="71" spans="1:39" ht="18" customHeight="1">
      <c r="A71" s="82" t="s">
        <v>81</v>
      </c>
      <c r="H71" s="219">
        <v>17</v>
      </c>
      <c r="I71" s="220"/>
      <c r="J71" s="221">
        <v>1994</v>
      </c>
      <c r="K71" s="221"/>
      <c r="L71" s="221">
        <v>5283</v>
      </c>
      <c r="M71" s="220"/>
      <c r="N71" s="237">
        <v>1994</v>
      </c>
      <c r="O71" s="221"/>
      <c r="P71" s="221">
        <v>5283</v>
      </c>
      <c r="Y71" s="205"/>
      <c r="Z71" s="195"/>
      <c r="AA71" s="195"/>
      <c r="AB71" s="195"/>
      <c r="AC71" s="195"/>
      <c r="AD71" s="195"/>
      <c r="AE71" s="225"/>
      <c r="AF71" s="195"/>
      <c r="AG71" s="185"/>
      <c r="AH71" s="185"/>
      <c r="AI71" s="185"/>
      <c r="AJ71" s="226"/>
      <c r="AK71" s="194"/>
      <c r="AL71" s="185"/>
      <c r="AM71" s="185"/>
    </row>
    <row r="72" spans="1:39" ht="18" customHeight="1">
      <c r="A72" s="82" t="s">
        <v>193</v>
      </c>
      <c r="H72" s="219">
        <v>18</v>
      </c>
      <c r="I72" s="220"/>
      <c r="J72" s="221">
        <v>12125</v>
      </c>
      <c r="K72" s="221"/>
      <c r="L72" s="221">
        <v>18278</v>
      </c>
      <c r="M72" s="220"/>
      <c r="N72" s="237">
        <v>12125</v>
      </c>
      <c r="O72" s="221"/>
      <c r="P72" s="221">
        <v>18278</v>
      </c>
      <c r="Y72" s="243"/>
      <c r="Z72" s="195"/>
      <c r="AA72" s="195"/>
      <c r="AB72" s="195"/>
      <c r="AC72" s="195"/>
      <c r="AD72" s="195"/>
      <c r="AE72" s="225"/>
      <c r="AF72" s="195"/>
      <c r="AG72" s="185"/>
      <c r="AH72" s="185"/>
      <c r="AI72" s="185"/>
      <c r="AJ72" s="226"/>
      <c r="AK72" s="194"/>
      <c r="AL72" s="185"/>
      <c r="AM72" s="185"/>
    </row>
    <row r="73" spans="1:39" ht="18" customHeight="1">
      <c r="A73" s="82" t="s">
        <v>72</v>
      </c>
      <c r="H73" s="219">
        <v>19</v>
      </c>
      <c r="I73" s="220"/>
      <c r="J73" s="221">
        <v>4241</v>
      </c>
      <c r="K73" s="221"/>
      <c r="L73" s="221">
        <v>3258</v>
      </c>
      <c r="M73" s="220"/>
      <c r="N73" s="218">
        <v>3809</v>
      </c>
      <c r="O73" s="221"/>
      <c r="P73" s="221">
        <v>3258</v>
      </c>
      <c r="Y73" s="244"/>
      <c r="Z73" s="195"/>
      <c r="AA73" s="195"/>
      <c r="AB73" s="195"/>
      <c r="AC73" s="195"/>
      <c r="AD73" s="195"/>
      <c r="AE73" s="225"/>
      <c r="AF73" s="195"/>
      <c r="AG73" s="185"/>
      <c r="AH73" s="185"/>
      <c r="AI73" s="185"/>
      <c r="AJ73" s="226"/>
      <c r="AK73" s="190"/>
      <c r="AL73" s="185"/>
      <c r="AM73" s="185"/>
    </row>
    <row r="74" spans="1:39" ht="18" customHeight="1">
      <c r="A74" s="82" t="s">
        <v>97</v>
      </c>
      <c r="H74" s="219"/>
      <c r="I74" s="220"/>
      <c r="J74" s="238">
        <v>4046</v>
      </c>
      <c r="K74" s="221"/>
      <c r="L74" s="238">
        <v>2969</v>
      </c>
      <c r="M74" s="239"/>
      <c r="N74" s="237">
        <v>4046</v>
      </c>
      <c r="O74" s="221"/>
      <c r="P74" s="238">
        <v>2969</v>
      </c>
      <c r="Y74" s="206"/>
      <c r="Z74" s="195"/>
      <c r="AA74" s="195"/>
      <c r="AB74" s="195"/>
      <c r="AC74" s="195"/>
      <c r="AD74" s="195"/>
      <c r="AE74" s="225"/>
      <c r="AF74" s="195"/>
      <c r="AG74" s="185"/>
      <c r="AH74" s="185"/>
      <c r="AI74" s="185"/>
      <c r="AJ74" s="226"/>
      <c r="AK74" s="190"/>
      <c r="AL74" s="185"/>
      <c r="AM74" s="185"/>
    </row>
    <row r="75" spans="1:39" ht="18" customHeight="1">
      <c r="A75" s="26" t="s">
        <v>69</v>
      </c>
      <c r="H75" s="77"/>
      <c r="I75" s="77"/>
      <c r="J75" s="116">
        <f>SUM(J71:J74)</f>
        <v>22406</v>
      </c>
      <c r="K75" s="12"/>
      <c r="L75" s="116">
        <f>SUM(L71:L74)</f>
        <v>29788</v>
      </c>
      <c r="N75" s="116">
        <f>SUM(N71:N74)</f>
        <v>21974</v>
      </c>
      <c r="O75" s="12"/>
      <c r="P75" s="116">
        <f>SUM(P71:P74)</f>
        <v>29788</v>
      </c>
      <c r="Y75" s="195"/>
      <c r="Z75" s="195"/>
      <c r="AA75" s="195"/>
      <c r="AB75" s="195"/>
      <c r="AC75" s="195"/>
      <c r="AD75" s="195"/>
      <c r="AE75" s="225"/>
      <c r="AF75" s="195"/>
      <c r="AG75" s="185"/>
      <c r="AH75" s="185"/>
      <c r="AI75" s="185"/>
      <c r="AJ75" s="226"/>
      <c r="AK75" s="190"/>
      <c r="AL75" s="185"/>
      <c r="AM75" s="185"/>
    </row>
    <row r="76" spans="8:39" ht="18" customHeight="1">
      <c r="H76" s="86"/>
      <c r="I76" s="86"/>
      <c r="J76" s="12"/>
      <c r="K76" s="12"/>
      <c r="L76" s="12"/>
      <c r="N76" s="12"/>
      <c r="O76" s="12"/>
      <c r="P76" s="12"/>
      <c r="Y76" s="231"/>
      <c r="Z76" s="195"/>
      <c r="AA76" s="195"/>
      <c r="AB76" s="195"/>
      <c r="AC76" s="195"/>
      <c r="AD76" s="195"/>
      <c r="AE76" s="225"/>
      <c r="AF76" s="195"/>
      <c r="AG76" s="185"/>
      <c r="AH76" s="216"/>
      <c r="AI76" s="185"/>
      <c r="AJ76" s="226"/>
      <c r="AK76" s="190"/>
      <c r="AL76" s="216"/>
      <c r="AM76" s="185"/>
    </row>
    <row r="77" spans="1:16" ht="18" customHeight="1">
      <c r="A77" s="13" t="s">
        <v>37</v>
      </c>
      <c r="H77" s="86"/>
      <c r="I77" s="86"/>
      <c r="J77" s="101">
        <f>J68+J75</f>
        <v>721171</v>
      </c>
      <c r="K77" s="12"/>
      <c r="L77" s="101">
        <f>L68+L75</f>
        <v>714588</v>
      </c>
      <c r="N77" s="101">
        <f>N68+N75</f>
        <v>707672</v>
      </c>
      <c r="O77" s="12"/>
      <c r="P77" s="101">
        <f>P68+P75</f>
        <v>709342</v>
      </c>
    </row>
    <row r="78" spans="8:16" ht="18" customHeight="1">
      <c r="H78" s="86"/>
      <c r="I78" s="86"/>
      <c r="J78" s="12"/>
      <c r="K78" s="12"/>
      <c r="L78" s="12"/>
      <c r="N78" s="12"/>
      <c r="O78" s="12"/>
      <c r="P78" s="12"/>
    </row>
    <row r="79" spans="1:16" ht="18" customHeight="1">
      <c r="A79" s="13"/>
      <c r="E79" s="117"/>
      <c r="H79" s="86"/>
      <c r="I79" s="86"/>
      <c r="J79" s="118"/>
      <c r="K79" s="118"/>
      <c r="L79" s="118"/>
      <c r="M79" s="117"/>
      <c r="N79" s="118"/>
      <c r="O79" s="118"/>
      <c r="P79" s="118"/>
    </row>
    <row r="80" spans="1:16" ht="18" customHeight="1">
      <c r="A80" s="13"/>
      <c r="H80" s="86"/>
      <c r="I80" s="86"/>
      <c r="J80" s="12"/>
      <c r="K80" s="12"/>
      <c r="L80" s="12"/>
      <c r="N80" s="12"/>
      <c r="O80" s="12"/>
      <c r="P80" s="12"/>
    </row>
    <row r="81" spans="1:36" s="148" customFormat="1" ht="18" customHeight="1">
      <c r="A81" s="60" t="str">
        <f>A1</f>
        <v>PORN PROM METAL PUBLIC COMPANY LIMITED AND ITS SUBSIDIARIES</v>
      </c>
      <c r="B81" s="61"/>
      <c r="C81" s="61"/>
      <c r="D81" s="61"/>
      <c r="E81" s="61"/>
      <c r="F81" s="61"/>
      <c r="G81" s="61"/>
      <c r="H81" s="152"/>
      <c r="I81" s="152"/>
      <c r="J81" s="152"/>
      <c r="K81" s="152"/>
      <c r="L81" s="152"/>
      <c r="N81" s="152"/>
      <c r="O81" s="152"/>
      <c r="P81" s="152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</row>
    <row r="82" spans="1:36" s="148" customFormat="1" ht="18" customHeight="1">
      <c r="A82" s="316" t="s">
        <v>68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N82" s="154"/>
      <c r="O82" s="154"/>
      <c r="P82" s="15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</row>
    <row r="83" spans="1:36" s="148" customFormat="1" ht="18" customHeight="1">
      <c r="A83" s="60" t="str">
        <f>A3</f>
        <v>AS AT DECEMBER 31, 2014 AND 2013</v>
      </c>
      <c r="B83" s="63"/>
      <c r="C83" s="63"/>
      <c r="D83" s="63"/>
      <c r="E83" s="63"/>
      <c r="F83" s="63"/>
      <c r="G83" s="63"/>
      <c r="H83" s="63"/>
      <c r="I83" s="63"/>
      <c r="J83" s="155"/>
      <c r="K83" s="155"/>
      <c r="L83" s="155"/>
      <c r="N83" s="155"/>
      <c r="O83" s="155"/>
      <c r="P83" s="155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</row>
    <row r="84" spans="1:16" ht="18" customHeight="1">
      <c r="A84" s="13"/>
      <c r="B84" s="149"/>
      <c r="C84" s="149"/>
      <c r="D84" s="149"/>
      <c r="E84" s="149"/>
      <c r="F84" s="149"/>
      <c r="G84" s="149"/>
      <c r="H84" s="149"/>
      <c r="I84" s="149"/>
      <c r="J84" s="87"/>
      <c r="K84" s="87"/>
      <c r="L84" s="87"/>
      <c r="N84" s="87"/>
      <c r="O84" s="87"/>
      <c r="P84" s="87"/>
    </row>
    <row r="85" spans="1:16" ht="18" customHeight="1">
      <c r="A85" s="318" t="s">
        <v>124</v>
      </c>
      <c r="B85" s="318"/>
      <c r="C85" s="318"/>
      <c r="D85" s="318"/>
      <c r="E85" s="318"/>
      <c r="F85" s="318"/>
      <c r="G85" s="318"/>
      <c r="H85" s="318"/>
      <c r="I85" s="318"/>
      <c r="J85" s="318"/>
      <c r="K85" s="90"/>
      <c r="L85" s="90"/>
      <c r="N85" s="90"/>
      <c r="O85" s="90"/>
      <c r="P85" s="90"/>
    </row>
    <row r="86" spans="10:16" ht="18" customHeight="1">
      <c r="J86" s="315"/>
      <c r="K86" s="315"/>
      <c r="L86" s="315"/>
      <c r="N86" s="315"/>
      <c r="O86" s="315"/>
      <c r="P86" s="315"/>
    </row>
    <row r="87" spans="10:16" ht="18" customHeight="1">
      <c r="J87" s="317" t="s">
        <v>87</v>
      </c>
      <c r="K87" s="317"/>
      <c r="L87" s="317"/>
      <c r="M87" s="317"/>
      <c r="N87" s="317"/>
      <c r="O87" s="317"/>
      <c r="P87" s="317"/>
    </row>
    <row r="88" spans="10:16" ht="18" customHeight="1">
      <c r="J88" s="314" t="s">
        <v>92</v>
      </c>
      <c r="K88" s="314"/>
      <c r="L88" s="314"/>
      <c r="M88" s="106"/>
      <c r="N88" s="314" t="s">
        <v>93</v>
      </c>
      <c r="O88" s="314"/>
      <c r="P88" s="314"/>
    </row>
    <row r="89" spans="10:16" ht="18" customHeight="1">
      <c r="J89" s="313" t="s">
        <v>94</v>
      </c>
      <c r="K89" s="313"/>
      <c r="L89" s="313"/>
      <c r="M89" s="146"/>
      <c r="N89" s="313" t="s">
        <v>94</v>
      </c>
      <c r="O89" s="313"/>
      <c r="P89" s="313"/>
    </row>
    <row r="90" spans="8:16" ht="18" customHeight="1">
      <c r="H90" s="140" t="s">
        <v>12</v>
      </c>
      <c r="J90" s="72" t="str">
        <f>J10</f>
        <v>2014</v>
      </c>
      <c r="K90" s="22"/>
      <c r="L90" s="72" t="str">
        <f>L10</f>
        <v>2013</v>
      </c>
      <c r="N90" s="72" t="str">
        <f>J10</f>
        <v>2014</v>
      </c>
      <c r="O90" s="22"/>
      <c r="P90" s="72" t="str">
        <f>L10</f>
        <v>2013</v>
      </c>
    </row>
    <row r="91" spans="9:16" ht="18" customHeight="1">
      <c r="I91" s="110"/>
      <c r="J91" s="111"/>
      <c r="K91" s="15"/>
      <c r="L91" s="112"/>
      <c r="N91" s="111"/>
      <c r="O91" s="15"/>
      <c r="P91" s="112"/>
    </row>
    <row r="92" spans="1:16" ht="18" customHeight="1">
      <c r="A92" s="13" t="s">
        <v>8</v>
      </c>
      <c r="I92" s="86"/>
      <c r="J92" s="12"/>
      <c r="K92" s="12"/>
      <c r="L92" s="12"/>
      <c r="N92" s="12"/>
      <c r="O92" s="12"/>
      <c r="P92" s="12"/>
    </row>
    <row r="93" spans="1:16" ht="18" customHeight="1">
      <c r="A93" s="82" t="s">
        <v>53</v>
      </c>
      <c r="I93" s="86"/>
      <c r="J93" s="12"/>
      <c r="K93" s="12"/>
      <c r="L93" s="12"/>
      <c r="N93" s="12"/>
      <c r="O93" s="12"/>
      <c r="P93" s="12"/>
    </row>
    <row r="94" spans="2:16" ht="18" customHeight="1" thickBot="1">
      <c r="B94" s="82" t="s">
        <v>159</v>
      </c>
      <c r="H94" s="24">
        <v>20</v>
      </c>
      <c r="I94" s="86"/>
      <c r="J94" s="105">
        <v>240000</v>
      </c>
      <c r="K94" s="12"/>
      <c r="L94" s="105">
        <v>160000</v>
      </c>
      <c r="N94" s="105">
        <v>240000</v>
      </c>
      <c r="O94" s="12"/>
      <c r="P94" s="105">
        <v>160000</v>
      </c>
    </row>
    <row r="95" spans="2:16" ht="18" customHeight="1" thickTop="1">
      <c r="B95" s="82" t="s">
        <v>26</v>
      </c>
      <c r="H95" s="86">
        <v>20</v>
      </c>
      <c r="I95" s="86"/>
      <c r="J95" s="12">
        <f>'SH-7'!G23</f>
        <v>160000</v>
      </c>
      <c r="K95" s="12"/>
      <c r="L95" s="12">
        <f>'SH-7'!G16</f>
        <v>160000</v>
      </c>
      <c r="N95" s="12">
        <f>'SE-8'!F19</f>
        <v>160000</v>
      </c>
      <c r="O95" s="12"/>
      <c r="P95" s="12">
        <f>'SE-8'!F14</f>
        <v>160000</v>
      </c>
    </row>
    <row r="96" spans="1:16" ht="18" customHeight="1">
      <c r="A96" s="82" t="s">
        <v>38</v>
      </c>
      <c r="H96" s="86">
        <v>21</v>
      </c>
      <c r="I96" s="86"/>
      <c r="J96" s="12">
        <f>'SH-7'!I23</f>
        <v>78646</v>
      </c>
      <c r="K96" s="12"/>
      <c r="L96" s="12">
        <f>'SH-7'!I16</f>
        <v>78644</v>
      </c>
      <c r="N96" s="12">
        <f>'SE-8'!H19</f>
        <v>78646</v>
      </c>
      <c r="O96" s="12"/>
      <c r="P96" s="12">
        <f>'SE-8'!H14</f>
        <v>78644</v>
      </c>
    </row>
    <row r="97" spans="1:16" ht="18" customHeight="1">
      <c r="A97" s="82" t="s">
        <v>9</v>
      </c>
      <c r="B97" s="120"/>
      <c r="H97" s="86"/>
      <c r="I97" s="86"/>
      <c r="J97" s="12"/>
      <c r="K97" s="12"/>
      <c r="L97" s="12"/>
      <c r="N97" s="12"/>
      <c r="O97" s="12"/>
      <c r="P97" s="12"/>
    </row>
    <row r="98" spans="1:16" ht="18" customHeight="1">
      <c r="A98" s="121"/>
      <c r="B98" s="68" t="s">
        <v>5</v>
      </c>
      <c r="C98" s="82" t="s">
        <v>40</v>
      </c>
      <c r="H98" s="86">
        <v>21</v>
      </c>
      <c r="I98" s="86"/>
      <c r="J98" s="12">
        <f>'SH-7'!K23</f>
        <v>16968</v>
      </c>
      <c r="K98" s="12"/>
      <c r="L98" s="12">
        <f>'SH-7'!K16</f>
        <v>16000</v>
      </c>
      <c r="N98" s="12">
        <f>'SE-8'!J19</f>
        <v>16968</v>
      </c>
      <c r="O98" s="12"/>
      <c r="P98" s="12">
        <f>'SE-8'!J14</f>
        <v>16000</v>
      </c>
    </row>
    <row r="99" spans="1:16" ht="18" customHeight="1">
      <c r="A99" s="121"/>
      <c r="B99" s="68" t="s">
        <v>5</v>
      </c>
      <c r="C99" s="82" t="s">
        <v>10</v>
      </c>
      <c r="H99" s="86"/>
      <c r="I99" s="86"/>
      <c r="J99" s="101">
        <f>'SH-7'!M23</f>
        <v>307232</v>
      </c>
      <c r="K99" s="12"/>
      <c r="L99" s="101">
        <f>'SH-7'!M16</f>
        <v>308979</v>
      </c>
      <c r="N99" s="101">
        <f>'SE-8'!L19</f>
        <v>319413</v>
      </c>
      <c r="O99" s="12"/>
      <c r="P99" s="101">
        <f>'SE-8'!L14</f>
        <v>317027</v>
      </c>
    </row>
    <row r="100" spans="1:16" ht="18" customHeight="1">
      <c r="A100" s="11" t="s">
        <v>131</v>
      </c>
      <c r="B100" s="82"/>
      <c r="H100" s="86"/>
      <c r="I100" s="86"/>
      <c r="J100" s="12"/>
      <c r="K100" s="12"/>
      <c r="L100" s="12"/>
      <c r="N100" s="12"/>
      <c r="O100" s="12"/>
      <c r="P100" s="12"/>
    </row>
    <row r="101" spans="1:16" ht="18" customHeight="1">
      <c r="A101" s="121" t="s">
        <v>111</v>
      </c>
      <c r="B101" s="13" t="s">
        <v>143</v>
      </c>
      <c r="H101" s="86"/>
      <c r="I101" s="86"/>
      <c r="J101" s="12">
        <f>SUM(J95:J99)</f>
        <v>562846</v>
      </c>
      <c r="K101" s="12"/>
      <c r="L101" s="12">
        <f>SUM(L95:L99)</f>
        <v>563623</v>
      </c>
      <c r="N101" s="12">
        <f>SUM(N95:N99)</f>
        <v>575027</v>
      </c>
      <c r="O101" s="12"/>
      <c r="P101" s="12">
        <f>SUM(P95:P99)</f>
        <v>571671</v>
      </c>
    </row>
    <row r="102" spans="1:16" ht="18" customHeight="1">
      <c r="A102" s="114" t="s">
        <v>112</v>
      </c>
      <c r="B102" s="82"/>
      <c r="H102" s="86"/>
      <c r="I102" s="86"/>
      <c r="J102" s="12">
        <f>'SH-7'!Q23</f>
        <v>182</v>
      </c>
      <c r="K102" s="12"/>
      <c r="L102" s="12">
        <f>'SH-7'!Q16</f>
        <v>222</v>
      </c>
      <c r="N102" s="12">
        <v>0</v>
      </c>
      <c r="O102" s="12"/>
      <c r="P102" s="12">
        <v>0</v>
      </c>
    </row>
    <row r="103" spans="1:16" ht="18" customHeight="1">
      <c r="A103" s="13" t="s">
        <v>39</v>
      </c>
      <c r="H103" s="86"/>
      <c r="I103" s="86"/>
      <c r="J103" s="116">
        <f>SUM(J101:J102)</f>
        <v>563028</v>
      </c>
      <c r="K103" s="12"/>
      <c r="L103" s="116">
        <f>SUM(L101:L102)</f>
        <v>563845</v>
      </c>
      <c r="N103" s="116">
        <f>SUM(N101:N102)</f>
        <v>575027</v>
      </c>
      <c r="O103" s="12"/>
      <c r="P103" s="116">
        <f>SUM(P101:P102)</f>
        <v>571671</v>
      </c>
    </row>
    <row r="104" spans="1:16" ht="18" customHeight="1">
      <c r="A104" s="13"/>
      <c r="H104" s="86"/>
      <c r="I104" s="86"/>
      <c r="J104" s="12"/>
      <c r="K104" s="12"/>
      <c r="L104" s="12"/>
      <c r="N104" s="12"/>
      <c r="O104" s="12"/>
      <c r="P104" s="12"/>
    </row>
    <row r="105" spans="1:9" ht="18" customHeight="1">
      <c r="A105" s="13" t="s">
        <v>113</v>
      </c>
      <c r="H105" s="86"/>
      <c r="I105" s="86"/>
    </row>
    <row r="106" spans="1:24" ht="18" customHeight="1" thickBot="1">
      <c r="A106" s="25" t="s">
        <v>114</v>
      </c>
      <c r="C106" s="25"/>
      <c r="H106" s="86"/>
      <c r="I106" s="86"/>
      <c r="J106" s="105">
        <f>J103+J77</f>
        <v>1284199</v>
      </c>
      <c r="K106" s="12"/>
      <c r="L106" s="105">
        <f>L103+L77</f>
        <v>1278433</v>
      </c>
      <c r="N106" s="105">
        <f>N103+N77</f>
        <v>1282699</v>
      </c>
      <c r="O106" s="12"/>
      <c r="P106" s="105">
        <f>P103+P77</f>
        <v>1281013</v>
      </c>
      <c r="Q106" s="79">
        <f>J39-J106</f>
        <v>0</v>
      </c>
      <c r="R106" s="79">
        <f>L39-L106</f>
        <v>0</v>
      </c>
      <c r="S106" s="79">
        <f>N39-N106</f>
        <v>0</v>
      </c>
      <c r="T106" s="79">
        <f>P39-P106</f>
        <v>0</v>
      </c>
      <c r="U106" s="79">
        <f>J106-J39</f>
        <v>0</v>
      </c>
      <c r="V106" s="79">
        <f>L106-L39</f>
        <v>0</v>
      </c>
      <c r="W106" s="79">
        <f>N106-N39</f>
        <v>0</v>
      </c>
      <c r="X106" s="79">
        <f>P106-P39</f>
        <v>0</v>
      </c>
    </row>
    <row r="107" spans="1:20" ht="18" customHeight="1" thickTop="1">
      <c r="A107" s="25"/>
      <c r="C107" s="25"/>
      <c r="H107" s="86"/>
      <c r="I107" s="86"/>
      <c r="J107" s="12"/>
      <c r="K107" s="12"/>
      <c r="L107" s="12"/>
      <c r="N107" s="12"/>
      <c r="O107" s="12"/>
      <c r="P107" s="12"/>
      <c r="Q107" s="79"/>
      <c r="R107" s="79"/>
      <c r="S107" s="79"/>
      <c r="T107" s="79"/>
    </row>
    <row r="108" spans="1:16" ht="18" customHeight="1">
      <c r="A108" s="13"/>
      <c r="H108" s="86"/>
      <c r="I108" s="86"/>
      <c r="J108" s="12"/>
      <c r="K108" s="12"/>
      <c r="L108" s="12"/>
      <c r="N108" s="12"/>
      <c r="O108" s="12"/>
      <c r="P108" s="12"/>
    </row>
    <row r="109" spans="1:16" ht="18" customHeight="1">
      <c r="A109" s="13"/>
      <c r="E109" s="122" t="s">
        <v>144</v>
      </c>
      <c r="F109" s="122"/>
      <c r="G109" s="122"/>
      <c r="H109" s="123"/>
      <c r="I109" s="123"/>
      <c r="J109" s="124"/>
      <c r="K109" s="124"/>
      <c r="L109" s="124">
        <f>L106-L39</f>
        <v>0</v>
      </c>
      <c r="M109" s="124">
        <f>M106-M39</f>
        <v>0</v>
      </c>
      <c r="N109" s="124">
        <f>N106-N39</f>
        <v>0</v>
      </c>
      <c r="O109" s="124"/>
      <c r="P109" s="124">
        <f>P106-P39</f>
        <v>0</v>
      </c>
    </row>
    <row r="110" spans="1:16" ht="18" customHeight="1">
      <c r="A110" s="13"/>
      <c r="H110" s="86"/>
      <c r="I110" s="86"/>
      <c r="J110" s="12"/>
      <c r="K110" s="12"/>
      <c r="L110" s="12"/>
      <c r="N110" s="12"/>
      <c r="O110" s="12"/>
      <c r="P110" s="12"/>
    </row>
    <row r="111" spans="1:16" ht="18" customHeight="1">
      <c r="A111" s="13"/>
      <c r="H111" s="86"/>
      <c r="I111" s="86"/>
      <c r="J111" s="12"/>
      <c r="K111" s="12"/>
      <c r="L111" s="12"/>
      <c r="N111" s="12"/>
      <c r="O111" s="12"/>
      <c r="P111" s="12"/>
    </row>
    <row r="112" spans="1:16" ht="18" customHeight="1">
      <c r="A112" s="13"/>
      <c r="H112" s="86"/>
      <c r="I112" s="86"/>
      <c r="J112" s="12"/>
      <c r="K112" s="12"/>
      <c r="L112" s="12"/>
      <c r="N112" s="12"/>
      <c r="O112" s="12"/>
      <c r="P112" s="12"/>
    </row>
    <row r="113" spans="1:16" ht="18" customHeight="1">
      <c r="A113" s="13"/>
      <c r="H113" s="86"/>
      <c r="I113" s="86"/>
      <c r="J113" s="12"/>
      <c r="K113" s="12"/>
      <c r="L113" s="12"/>
      <c r="N113" s="12"/>
      <c r="O113" s="12"/>
      <c r="P113" s="12"/>
    </row>
    <row r="114" spans="1:16" ht="18" customHeight="1">
      <c r="A114" s="13"/>
      <c r="H114" s="86"/>
      <c r="I114" s="86"/>
      <c r="J114" s="12"/>
      <c r="K114" s="12"/>
      <c r="L114" s="12"/>
      <c r="N114" s="12"/>
      <c r="O114" s="12"/>
      <c r="P114" s="12"/>
    </row>
    <row r="115" spans="1:16" ht="18" customHeight="1">
      <c r="A115" s="13"/>
      <c r="H115" s="86"/>
      <c r="I115" s="86"/>
      <c r="J115" s="12"/>
      <c r="K115" s="12"/>
      <c r="L115" s="12"/>
      <c r="N115" s="12"/>
      <c r="O115" s="12"/>
      <c r="P115" s="12"/>
    </row>
    <row r="116" spans="1:16" ht="18" customHeight="1">
      <c r="A116" s="13"/>
      <c r="H116" s="86"/>
      <c r="I116" s="86"/>
      <c r="J116" s="12"/>
      <c r="K116" s="12"/>
      <c r="L116" s="12"/>
      <c r="N116" s="12"/>
      <c r="O116" s="12"/>
      <c r="P116" s="12"/>
    </row>
    <row r="117" spans="1:16" ht="18" customHeight="1">
      <c r="A117" s="13"/>
      <c r="H117" s="86"/>
      <c r="I117" s="86"/>
      <c r="J117" s="12"/>
      <c r="K117" s="12"/>
      <c r="L117" s="12"/>
      <c r="N117" s="12"/>
      <c r="O117" s="12"/>
      <c r="P117" s="12"/>
    </row>
    <row r="118" spans="1:16" ht="18" customHeight="1">
      <c r="A118" s="13"/>
      <c r="H118" s="86"/>
      <c r="I118" s="86"/>
      <c r="J118" s="12"/>
      <c r="K118" s="12"/>
      <c r="L118" s="12"/>
      <c r="N118" s="12"/>
      <c r="O118" s="12"/>
      <c r="P118" s="12"/>
    </row>
    <row r="119" spans="1:16" ht="18" customHeight="1">
      <c r="A119" s="13"/>
      <c r="H119" s="86"/>
      <c r="I119" s="86"/>
      <c r="J119" s="12"/>
      <c r="K119" s="12"/>
      <c r="L119" s="12"/>
      <c r="N119" s="12"/>
      <c r="O119" s="12"/>
      <c r="P119" s="12"/>
    </row>
    <row r="120" spans="1:16" ht="18" customHeight="1">
      <c r="A120" s="13"/>
      <c r="H120" s="86"/>
      <c r="I120" s="86"/>
      <c r="J120" s="12"/>
      <c r="K120" s="12"/>
      <c r="L120" s="12"/>
      <c r="N120" s="12"/>
      <c r="O120" s="12"/>
      <c r="P120" s="12"/>
    </row>
    <row r="121" spans="1:16" ht="18" customHeight="1">
      <c r="A121" s="13"/>
      <c r="H121" s="86"/>
      <c r="I121" s="86"/>
      <c r="J121" s="12"/>
      <c r="K121" s="12"/>
      <c r="L121" s="12"/>
      <c r="N121" s="12"/>
      <c r="O121" s="12"/>
      <c r="P121" s="12"/>
    </row>
  </sheetData>
  <sheetProtection/>
  <mergeCells count="21">
    <mergeCell ref="J7:P7"/>
    <mergeCell ref="J8:L8"/>
    <mergeCell ref="J9:L9"/>
    <mergeCell ref="N8:P8"/>
    <mergeCell ref="N9:P9"/>
    <mergeCell ref="J47:L47"/>
    <mergeCell ref="N47:P47"/>
    <mergeCell ref="A82:L82"/>
    <mergeCell ref="N49:P49"/>
    <mergeCell ref="J50:L50"/>
    <mergeCell ref="J87:P87"/>
    <mergeCell ref="A85:J85"/>
    <mergeCell ref="J48:P48"/>
    <mergeCell ref="J49:L49"/>
    <mergeCell ref="N50:P50"/>
    <mergeCell ref="J89:L89"/>
    <mergeCell ref="N89:P89"/>
    <mergeCell ref="J88:L88"/>
    <mergeCell ref="N88:P88"/>
    <mergeCell ref="J86:L86"/>
    <mergeCell ref="N86:P86"/>
  </mergeCells>
  <printOptions/>
  <pageMargins left="0.7086614173228347" right="0.1968503937007874" top="0.7480314960629921" bottom="0.7480314960629921" header="0.31496062992125984" footer="0.31496062992125984"/>
  <pageSetup firstPageNumber="3" useFirstPageNumber="1" horizontalDpi="600" verticalDpi="600" orientation="portrait" paperSize="9" scale="85" r:id="rId1"/>
  <headerFooter scaleWithDoc="0" alignWithMargins="0">
    <oddFooter>&amp;L&amp;"Times New Roman,Regular"&amp;11
The accompanying notes are an integral part of these financial statements.
________________________________DIRECTOR&amp;R&amp;"Times New Roman,Regular"&amp;11______________________________DIRECTOR       &amp;P</oddFooter>
  </headerFooter>
  <rowBreaks count="2" manualBreakCount="2">
    <brk id="41" max="16" man="1"/>
    <brk id="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SheetLayoutView="100" workbookViewId="0" topLeftCell="A25">
      <selection activeCell="J24" sqref="J24"/>
    </sheetView>
  </sheetViews>
  <sheetFormatPr defaultColWidth="9.140625" defaultRowHeight="18" customHeight="1"/>
  <cols>
    <col min="1" max="4" width="1.7109375" style="14" customWidth="1"/>
    <col min="5" max="6" width="13.57421875" style="14" customWidth="1"/>
    <col min="7" max="7" width="1.28515625" style="109" customWidth="1"/>
    <col min="8" max="8" width="5.7109375" style="14" customWidth="1"/>
    <col min="9" max="9" width="1.28515625" style="14" customWidth="1"/>
    <col min="10" max="10" width="12.140625" style="14" customWidth="1"/>
    <col min="11" max="11" width="1.28515625" style="14" customWidth="1"/>
    <col min="12" max="12" width="12.140625" style="14" customWidth="1"/>
    <col min="13" max="13" width="1.28515625" style="14" customWidth="1"/>
    <col min="14" max="14" width="12.140625" style="14" customWidth="1"/>
    <col min="15" max="15" width="1.28515625" style="14" customWidth="1"/>
    <col min="16" max="16" width="12.140625" style="14" customWidth="1"/>
    <col min="17" max="19" width="4.28125" style="14" customWidth="1"/>
    <col min="20" max="20" width="16.57421875" style="109" customWidth="1"/>
    <col min="21" max="21" width="8.7109375" style="109" customWidth="1"/>
    <col min="22" max="22" width="2.8515625" style="109" customWidth="1"/>
    <col min="23" max="23" width="13.140625" style="109" customWidth="1"/>
    <col min="24" max="24" width="2.00390625" style="109" customWidth="1"/>
    <col min="25" max="25" width="13.7109375" style="109" customWidth="1"/>
    <col min="26" max="26" width="2.28125" style="109" customWidth="1"/>
    <col min="27" max="27" width="12.8515625" style="109" customWidth="1"/>
    <col min="28" max="28" width="2.57421875" style="109" customWidth="1"/>
    <col min="29" max="29" width="12.00390625" style="109" customWidth="1"/>
    <col min="30" max="31" width="9.140625" style="109" customWidth="1"/>
    <col min="32" max="16384" width="9.140625" style="14" customWidth="1"/>
  </cols>
  <sheetData>
    <row r="1" spans="1:31" s="18" customFormat="1" ht="18" customHeight="1">
      <c r="A1" s="58" t="str">
        <f>'BS-3,4,5'!A1</f>
        <v>PORN PROM METAL PUBLIC COMPANY LIMITED AND ITS SUBSIDIARIES</v>
      </c>
      <c r="B1" s="15"/>
      <c r="C1" s="15"/>
      <c r="D1" s="15"/>
      <c r="E1" s="15"/>
      <c r="F1" s="15"/>
      <c r="G1" s="16"/>
      <c r="H1" s="16"/>
      <c r="I1" s="12"/>
      <c r="J1" s="17"/>
      <c r="K1" s="68"/>
      <c r="L1" s="15"/>
      <c r="M1" s="15"/>
      <c r="P1" s="6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s="18" customFormat="1" ht="18" customHeight="1">
      <c r="A2" s="59" t="s">
        <v>70</v>
      </c>
      <c r="B2" s="15"/>
      <c r="C2" s="15"/>
      <c r="D2" s="15"/>
      <c r="E2" s="15"/>
      <c r="F2" s="15"/>
      <c r="G2" s="16"/>
      <c r="H2" s="16"/>
      <c r="I2" s="12"/>
      <c r="J2" s="17"/>
      <c r="K2" s="70"/>
      <c r="L2" s="15"/>
      <c r="M2" s="15"/>
      <c r="P2" s="69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18" customFormat="1" ht="18" customHeight="1">
      <c r="A3" s="58" t="s">
        <v>180</v>
      </c>
      <c r="B3" s="15"/>
      <c r="C3" s="15"/>
      <c r="D3" s="15"/>
      <c r="E3" s="15"/>
      <c r="F3" s="15"/>
      <c r="G3" s="16"/>
      <c r="H3" s="16"/>
      <c r="I3" s="12"/>
      <c r="J3" s="17"/>
      <c r="K3" s="12"/>
      <c r="L3" s="15"/>
      <c r="M3" s="15"/>
      <c r="P3" s="12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18" customFormat="1" ht="4.5" customHeight="1">
      <c r="A4" s="11"/>
      <c r="B4" s="15"/>
      <c r="C4" s="15"/>
      <c r="D4" s="15"/>
      <c r="E4" s="15"/>
      <c r="F4" s="15"/>
      <c r="G4" s="16"/>
      <c r="H4" s="16"/>
      <c r="I4" s="12"/>
      <c r="J4" s="17"/>
      <c r="K4" s="12"/>
      <c r="L4" s="15"/>
      <c r="M4" s="15"/>
      <c r="P4" s="12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7:31" s="18" customFormat="1" ht="18" customHeight="1">
      <c r="G5" s="15"/>
      <c r="J5" s="319" t="s">
        <v>87</v>
      </c>
      <c r="K5" s="319"/>
      <c r="L5" s="319"/>
      <c r="M5" s="319"/>
      <c r="N5" s="319"/>
      <c r="O5" s="319"/>
      <c r="P5" s="319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7:31" s="18" customFormat="1" ht="18" customHeight="1">
      <c r="G6" s="15"/>
      <c r="J6" s="320" t="s">
        <v>92</v>
      </c>
      <c r="K6" s="320"/>
      <c r="L6" s="320"/>
      <c r="M6" s="71"/>
      <c r="N6" s="314" t="s">
        <v>93</v>
      </c>
      <c r="O6" s="314"/>
      <c r="P6" s="3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7:31" s="18" customFormat="1" ht="18" customHeight="1">
      <c r="G7" s="15"/>
      <c r="J7" s="319" t="s">
        <v>94</v>
      </c>
      <c r="K7" s="319"/>
      <c r="L7" s="319"/>
      <c r="M7" s="71"/>
      <c r="N7" s="313" t="s">
        <v>94</v>
      </c>
      <c r="O7" s="313"/>
      <c r="P7" s="313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8" customFormat="1" ht="18" customHeight="1">
      <c r="A8" s="27"/>
      <c r="B8" s="27"/>
      <c r="C8" s="27"/>
      <c r="D8" s="27"/>
      <c r="E8" s="27"/>
      <c r="F8" s="27"/>
      <c r="G8" s="70"/>
      <c r="H8" s="72" t="s">
        <v>12</v>
      </c>
      <c r="J8" s="107">
        <v>2014</v>
      </c>
      <c r="L8" s="73">
        <v>2013</v>
      </c>
      <c r="M8" s="17"/>
      <c r="N8" s="73">
        <v>2014</v>
      </c>
      <c r="P8" s="73">
        <v>2013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8" customFormat="1" ht="18" customHeight="1">
      <c r="A9" s="13" t="s">
        <v>43</v>
      </c>
      <c r="B9" s="75"/>
      <c r="C9" s="75"/>
      <c r="D9" s="75"/>
      <c r="E9" s="75"/>
      <c r="F9" s="75"/>
      <c r="G9" s="76"/>
      <c r="H9" s="77"/>
      <c r="J9" s="81"/>
      <c r="K9" s="81"/>
      <c r="L9" s="81"/>
      <c r="M9" s="79"/>
      <c r="N9" s="79"/>
      <c r="O9" s="81"/>
      <c r="P9" s="79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8" customFormat="1" ht="18" customHeight="1">
      <c r="A10" s="82" t="s">
        <v>44</v>
      </c>
      <c r="B10" s="82"/>
      <c r="C10" s="83"/>
      <c r="D10" s="83"/>
      <c r="E10" s="83"/>
      <c r="F10" s="83"/>
      <c r="G10" s="76"/>
      <c r="H10" s="219">
        <v>4</v>
      </c>
      <c r="I10" s="218"/>
      <c r="J10" s="250">
        <v>1314905</v>
      </c>
      <c r="K10" s="218"/>
      <c r="L10" s="218">
        <v>1565661</v>
      </c>
      <c r="M10" s="218"/>
      <c r="N10" s="81">
        <v>1284675</v>
      </c>
      <c r="O10" s="218"/>
      <c r="P10" s="218">
        <v>1568052</v>
      </c>
      <c r="T10" s="206"/>
      <c r="U10" s="258"/>
      <c r="V10" s="194"/>
      <c r="W10" s="190"/>
      <c r="X10" s="248"/>
      <c r="Y10" s="194"/>
      <c r="Z10" s="194"/>
      <c r="AA10" s="194"/>
      <c r="AB10" s="194"/>
      <c r="AC10" s="194"/>
      <c r="AD10" s="15"/>
      <c r="AE10" s="15"/>
    </row>
    <row r="11" spans="1:31" s="18" customFormat="1" ht="18" customHeight="1">
      <c r="A11" s="82" t="s">
        <v>117</v>
      </c>
      <c r="B11" s="82"/>
      <c r="C11" s="83"/>
      <c r="D11" s="83"/>
      <c r="E11" s="83"/>
      <c r="F11" s="83"/>
      <c r="G11" s="76"/>
      <c r="H11" s="220"/>
      <c r="I11" s="218"/>
      <c r="J11" s="250">
        <v>6877</v>
      </c>
      <c r="K11" s="218"/>
      <c r="L11" s="222">
        <v>0</v>
      </c>
      <c r="M11" s="218"/>
      <c r="N11" s="81">
        <v>6572</v>
      </c>
      <c r="O11" s="218"/>
      <c r="P11" s="222">
        <v>0</v>
      </c>
      <c r="T11" s="204"/>
      <c r="U11" s="225"/>
      <c r="V11" s="194"/>
      <c r="W11" s="190"/>
      <c r="X11" s="248"/>
      <c r="Y11" s="194"/>
      <c r="Z11" s="194"/>
      <c r="AA11" s="227"/>
      <c r="AB11" s="194"/>
      <c r="AC11" s="194"/>
      <c r="AD11" s="15"/>
      <c r="AE11" s="15"/>
    </row>
    <row r="12" spans="1:31" s="18" customFormat="1" ht="18" customHeight="1">
      <c r="A12" s="82" t="s">
        <v>150</v>
      </c>
      <c r="B12" s="85"/>
      <c r="C12" s="82"/>
      <c r="D12" s="83"/>
      <c r="E12" s="83"/>
      <c r="F12" s="83"/>
      <c r="G12" s="22"/>
      <c r="H12" s="223"/>
      <c r="I12" s="220"/>
      <c r="J12" s="218">
        <v>3862</v>
      </c>
      <c r="K12" s="218"/>
      <c r="L12" s="218">
        <v>-32807</v>
      </c>
      <c r="M12" s="218"/>
      <c r="N12" s="81">
        <v>3862</v>
      </c>
      <c r="O12" s="218"/>
      <c r="P12" s="218">
        <v>-32807</v>
      </c>
      <c r="T12" s="204"/>
      <c r="U12" s="258"/>
      <c r="V12" s="194"/>
      <c r="W12" s="190"/>
      <c r="X12" s="248"/>
      <c r="Y12" s="229"/>
      <c r="Z12" s="194"/>
      <c r="AA12" s="227"/>
      <c r="AB12" s="194"/>
      <c r="AC12" s="229"/>
      <c r="AD12" s="15"/>
      <c r="AE12" s="15"/>
    </row>
    <row r="13" spans="1:31" s="18" customFormat="1" ht="18" customHeight="1">
      <c r="A13" s="82" t="s">
        <v>45</v>
      </c>
      <c r="B13" s="82"/>
      <c r="C13" s="83"/>
      <c r="D13" s="83"/>
      <c r="E13" s="83"/>
      <c r="F13" s="83"/>
      <c r="G13" s="87"/>
      <c r="H13" s="219" t="s">
        <v>199</v>
      </c>
      <c r="I13" s="218"/>
      <c r="J13" s="250">
        <v>11994</v>
      </c>
      <c r="K13" s="218"/>
      <c r="L13" s="218">
        <v>15404</v>
      </c>
      <c r="M13" s="218"/>
      <c r="N13" s="81">
        <v>10233</v>
      </c>
      <c r="O13" s="218"/>
      <c r="P13" s="218">
        <v>15763</v>
      </c>
      <c r="T13" s="204"/>
      <c r="U13" s="259"/>
      <c r="V13" s="195"/>
      <c r="W13" s="194"/>
      <c r="X13" s="248"/>
      <c r="Y13" s="194"/>
      <c r="Z13" s="194"/>
      <c r="AA13" s="227"/>
      <c r="AB13" s="194"/>
      <c r="AC13" s="194"/>
      <c r="AD13" s="15"/>
      <c r="AE13" s="15"/>
    </row>
    <row r="14" spans="1:31" s="18" customFormat="1" ht="18" customHeight="1">
      <c r="A14" s="13" t="s">
        <v>46</v>
      </c>
      <c r="B14" s="82"/>
      <c r="C14" s="83"/>
      <c r="D14" s="83"/>
      <c r="E14" s="83"/>
      <c r="F14" s="83"/>
      <c r="G14" s="83"/>
      <c r="H14" s="83"/>
      <c r="J14" s="89">
        <f>SUM(J10:J13)</f>
        <v>1337638</v>
      </c>
      <c r="K14" s="78"/>
      <c r="L14" s="89">
        <f>SUM(L10:L13)</f>
        <v>1548258</v>
      </c>
      <c r="M14" s="81"/>
      <c r="N14" s="89">
        <f>SUM(N10:N13)</f>
        <v>1305342</v>
      </c>
      <c r="O14" s="79"/>
      <c r="P14" s="89">
        <f>SUM(P10:P13)</f>
        <v>1551008</v>
      </c>
      <c r="T14" s="204"/>
      <c r="U14" s="225"/>
      <c r="V14" s="194"/>
      <c r="W14" s="190"/>
      <c r="X14" s="248"/>
      <c r="Y14" s="194"/>
      <c r="Z14" s="194"/>
      <c r="AA14" s="227"/>
      <c r="AB14" s="194"/>
      <c r="AC14" s="194"/>
      <c r="AD14" s="15"/>
      <c r="AE14" s="15"/>
    </row>
    <row r="15" spans="2:31" s="18" customFormat="1" ht="6" customHeight="1">
      <c r="B15" s="83"/>
      <c r="C15" s="82"/>
      <c r="D15" s="83"/>
      <c r="E15" s="83"/>
      <c r="F15" s="83"/>
      <c r="G15" s="83"/>
      <c r="H15" s="83"/>
      <c r="J15" s="78"/>
      <c r="K15" s="78"/>
      <c r="L15" s="81"/>
      <c r="M15" s="81"/>
      <c r="N15" s="81"/>
      <c r="O15" s="79"/>
      <c r="P15" s="81"/>
      <c r="T15" s="206"/>
      <c r="U15" s="258"/>
      <c r="V15" s="194"/>
      <c r="W15" s="190"/>
      <c r="X15" s="190"/>
      <c r="Y15" s="190"/>
      <c r="Z15" s="194"/>
      <c r="AA15" s="190"/>
      <c r="AB15" s="194"/>
      <c r="AC15" s="190"/>
      <c r="AD15" s="15"/>
      <c r="AE15" s="15"/>
    </row>
    <row r="16" spans="1:31" s="18" customFormat="1" ht="18" customHeight="1">
      <c r="A16" s="13" t="s">
        <v>47</v>
      </c>
      <c r="B16" s="85"/>
      <c r="C16" s="82"/>
      <c r="D16" s="83"/>
      <c r="E16" s="83"/>
      <c r="F16" s="83"/>
      <c r="G16" s="90"/>
      <c r="H16" s="90"/>
      <c r="J16" s="88"/>
      <c r="K16" s="88"/>
      <c r="L16" s="81"/>
      <c r="M16" s="81"/>
      <c r="N16" s="81"/>
      <c r="O16" s="79"/>
      <c r="P16" s="81"/>
      <c r="T16" s="231"/>
      <c r="U16" s="258"/>
      <c r="V16" s="195"/>
      <c r="W16" s="190"/>
      <c r="X16" s="248"/>
      <c r="Y16" s="190"/>
      <c r="Z16" s="194"/>
      <c r="AA16" s="190"/>
      <c r="AB16" s="194"/>
      <c r="AC16" s="190"/>
      <c r="AD16" s="15"/>
      <c r="AE16" s="15"/>
    </row>
    <row r="17" spans="1:31" s="18" customFormat="1" ht="18" customHeight="1">
      <c r="A17" s="82" t="s">
        <v>52</v>
      </c>
      <c r="B17" s="85"/>
      <c r="C17" s="82"/>
      <c r="D17" s="83"/>
      <c r="E17" s="83"/>
      <c r="F17" s="83"/>
      <c r="G17" s="76"/>
      <c r="H17" s="219">
        <v>4</v>
      </c>
      <c r="I17" s="220"/>
      <c r="J17" s="250">
        <v>1148836</v>
      </c>
      <c r="K17" s="218"/>
      <c r="L17" s="218">
        <v>1361852</v>
      </c>
      <c r="M17" s="218"/>
      <c r="N17" s="81">
        <v>1120553</v>
      </c>
      <c r="O17" s="218"/>
      <c r="P17" s="218">
        <v>1364255</v>
      </c>
      <c r="T17" s="231"/>
      <c r="U17" s="258"/>
      <c r="V17" s="195"/>
      <c r="W17" s="190"/>
      <c r="X17" s="248"/>
      <c r="Y17" s="194"/>
      <c r="Z17" s="194"/>
      <c r="AA17" s="194"/>
      <c r="AB17" s="194"/>
      <c r="AC17" s="194"/>
      <c r="AD17" s="15"/>
      <c r="AE17" s="15"/>
    </row>
    <row r="18" spans="1:31" s="18" customFormat="1" ht="18" customHeight="1">
      <c r="A18" s="82" t="s">
        <v>160</v>
      </c>
      <c r="B18" s="85"/>
      <c r="C18" s="82"/>
      <c r="D18" s="83"/>
      <c r="E18" s="83"/>
      <c r="F18" s="83"/>
      <c r="G18" s="76"/>
      <c r="H18" s="219">
        <v>28</v>
      </c>
      <c r="I18" s="220"/>
      <c r="J18" s="218">
        <v>18237</v>
      </c>
      <c r="K18" s="218"/>
      <c r="L18" s="222">
        <v>0</v>
      </c>
      <c r="M18" s="218"/>
      <c r="N18" s="81">
        <v>18237</v>
      </c>
      <c r="O18" s="218"/>
      <c r="P18" s="222">
        <v>0</v>
      </c>
      <c r="T18" s="204"/>
      <c r="U18" s="225"/>
      <c r="V18" s="195"/>
      <c r="W18" s="190"/>
      <c r="X18" s="248"/>
      <c r="Y18" s="194"/>
      <c r="Z18" s="194"/>
      <c r="AA18" s="227"/>
      <c r="AB18" s="194"/>
      <c r="AC18" s="194"/>
      <c r="AD18" s="15"/>
      <c r="AE18" s="15"/>
    </row>
    <row r="19" spans="1:31" s="18" customFormat="1" ht="18" customHeight="1">
      <c r="A19" s="82" t="s">
        <v>49</v>
      </c>
      <c r="B19" s="85"/>
      <c r="C19" s="82"/>
      <c r="D19" s="83"/>
      <c r="E19" s="83"/>
      <c r="F19" s="83"/>
      <c r="G19" s="76"/>
      <c r="H19" s="220"/>
      <c r="I19" s="220"/>
      <c r="J19" s="250">
        <v>56086</v>
      </c>
      <c r="K19" s="218"/>
      <c r="L19" s="218">
        <v>47462</v>
      </c>
      <c r="M19" s="218"/>
      <c r="N19" s="81">
        <v>55410</v>
      </c>
      <c r="O19" s="218"/>
      <c r="P19" s="218">
        <v>47396</v>
      </c>
      <c r="T19" s="204"/>
      <c r="U19" s="225"/>
      <c r="V19" s="195"/>
      <c r="W19" s="194"/>
      <c r="X19" s="248"/>
      <c r="Y19" s="229"/>
      <c r="Z19" s="194"/>
      <c r="AA19" s="227"/>
      <c r="AB19" s="194"/>
      <c r="AC19" s="229"/>
      <c r="AD19" s="15"/>
      <c r="AE19" s="15"/>
    </row>
    <row r="20" spans="1:31" s="18" customFormat="1" ht="18" customHeight="1">
      <c r="A20" s="82" t="s">
        <v>50</v>
      </c>
      <c r="B20" s="85"/>
      <c r="C20" s="82"/>
      <c r="D20" s="83"/>
      <c r="E20" s="83"/>
      <c r="F20" s="83"/>
      <c r="G20" s="22"/>
      <c r="H20" s="219">
        <v>4</v>
      </c>
      <c r="I20" s="220"/>
      <c r="J20" s="250">
        <v>80682</v>
      </c>
      <c r="K20" s="218"/>
      <c r="L20" s="218">
        <v>76636</v>
      </c>
      <c r="M20" s="218"/>
      <c r="N20" s="81">
        <v>73171</v>
      </c>
      <c r="O20" s="218"/>
      <c r="P20" s="218">
        <v>68923</v>
      </c>
      <c r="T20" s="204"/>
      <c r="U20" s="258"/>
      <c r="V20" s="195"/>
      <c r="W20" s="190"/>
      <c r="X20" s="248"/>
      <c r="Y20" s="194"/>
      <c r="Z20" s="194"/>
      <c r="AA20" s="227"/>
      <c r="AB20" s="194"/>
      <c r="AC20" s="194"/>
      <c r="AD20" s="15"/>
      <c r="AE20" s="15"/>
    </row>
    <row r="21" spans="1:31" s="18" customFormat="1" ht="18" customHeight="1">
      <c r="A21" s="91" t="s">
        <v>77</v>
      </c>
      <c r="B21" s="91"/>
      <c r="C21" s="82"/>
      <c r="D21" s="83"/>
      <c r="E21" s="83"/>
      <c r="F21" s="83"/>
      <c r="G21" s="87"/>
      <c r="H21" s="223"/>
      <c r="I21" s="220"/>
      <c r="J21" s="218">
        <v>12038</v>
      </c>
      <c r="K21" s="218"/>
      <c r="L21" s="218">
        <v>9678</v>
      </c>
      <c r="M21" s="218"/>
      <c r="N21" s="81">
        <v>12038</v>
      </c>
      <c r="O21" s="218"/>
      <c r="P21" s="218">
        <v>9678</v>
      </c>
      <c r="T21" s="204"/>
      <c r="U21" s="225"/>
      <c r="V21" s="195"/>
      <c r="W21" s="190"/>
      <c r="X21" s="248"/>
      <c r="Y21" s="194"/>
      <c r="Z21" s="194"/>
      <c r="AA21" s="227"/>
      <c r="AB21" s="194"/>
      <c r="AC21" s="194"/>
      <c r="AD21" s="15"/>
      <c r="AE21" s="15"/>
    </row>
    <row r="22" spans="1:31" s="18" customFormat="1" ht="18" customHeight="1">
      <c r="A22" s="13" t="s">
        <v>48</v>
      </c>
      <c r="B22" s="93"/>
      <c r="C22" s="82"/>
      <c r="D22" s="94"/>
      <c r="E22" s="94"/>
      <c r="F22" s="94"/>
      <c r="G22" s="15"/>
      <c r="H22" s="15"/>
      <c r="J22" s="89">
        <f>SUM(J17:J21)</f>
        <v>1315879</v>
      </c>
      <c r="K22" s="92"/>
      <c r="L22" s="89">
        <f>SUM(L17:L21)</f>
        <v>1495628</v>
      </c>
      <c r="M22" s="81"/>
      <c r="N22" s="89">
        <f>SUM(N17:N21)</f>
        <v>1279409</v>
      </c>
      <c r="O22" s="79"/>
      <c r="P22" s="89">
        <f>SUM(P17:P21)</f>
        <v>1490252</v>
      </c>
      <c r="T22" s="204"/>
      <c r="U22" s="259"/>
      <c r="V22" s="195"/>
      <c r="W22" s="194"/>
      <c r="X22" s="248"/>
      <c r="Y22" s="194"/>
      <c r="Z22" s="194"/>
      <c r="AA22" s="227"/>
      <c r="AB22" s="194"/>
      <c r="AC22" s="194"/>
      <c r="AD22" s="15"/>
      <c r="AE22" s="15"/>
    </row>
    <row r="23" spans="1:31" s="18" customFormat="1" ht="6" customHeight="1">
      <c r="A23" s="95"/>
      <c r="B23" s="93"/>
      <c r="C23" s="82"/>
      <c r="D23" s="94"/>
      <c r="E23" s="94"/>
      <c r="F23" s="94"/>
      <c r="G23" s="15"/>
      <c r="H23" s="15"/>
      <c r="J23" s="92"/>
      <c r="K23" s="92"/>
      <c r="L23" s="80"/>
      <c r="M23" s="81"/>
      <c r="N23" s="80"/>
      <c r="O23" s="79"/>
      <c r="P23" s="8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8" customFormat="1" ht="18" customHeight="1">
      <c r="A24" s="13" t="s">
        <v>71</v>
      </c>
      <c r="B24" s="93"/>
      <c r="C24" s="82"/>
      <c r="D24" s="96"/>
      <c r="E24" s="96"/>
      <c r="F24" s="96"/>
      <c r="G24" s="15"/>
      <c r="H24" s="15"/>
      <c r="J24" s="81">
        <f>J14-J22</f>
        <v>21759</v>
      </c>
      <c r="K24" s="92"/>
      <c r="L24" s="81">
        <f>L14-L22</f>
        <v>52630</v>
      </c>
      <c r="M24" s="81"/>
      <c r="N24" s="81">
        <f>N14-N22</f>
        <v>25933</v>
      </c>
      <c r="O24" s="79"/>
      <c r="P24" s="81">
        <f>P14-P22</f>
        <v>60756</v>
      </c>
      <c r="T24" s="231"/>
      <c r="U24" s="225"/>
      <c r="V24" s="195"/>
      <c r="W24" s="190"/>
      <c r="X24" s="190"/>
      <c r="Y24" s="190"/>
      <c r="Z24" s="190"/>
      <c r="AA24" s="190"/>
      <c r="AB24" s="194"/>
      <c r="AC24" s="190"/>
      <c r="AD24" s="15"/>
      <c r="AE24" s="15"/>
    </row>
    <row r="25" spans="1:31" s="18" customFormat="1" ht="6" customHeight="1">
      <c r="A25" s="95"/>
      <c r="B25" s="93"/>
      <c r="C25" s="97"/>
      <c r="D25" s="96"/>
      <c r="E25" s="96"/>
      <c r="F25" s="96"/>
      <c r="G25" s="15"/>
      <c r="H25" s="15"/>
      <c r="J25" s="92"/>
      <c r="K25" s="92"/>
      <c r="L25" s="12"/>
      <c r="M25" s="12"/>
      <c r="N25" s="12"/>
      <c r="O25" s="79"/>
      <c r="P25" s="12"/>
      <c r="T25" s="231"/>
      <c r="U25" s="225"/>
      <c r="V25" s="195"/>
      <c r="W25" s="194"/>
      <c r="X25" s="248"/>
      <c r="Y25" s="190"/>
      <c r="Z25" s="190"/>
      <c r="AA25" s="190"/>
      <c r="AB25" s="194"/>
      <c r="AC25" s="190"/>
      <c r="AD25" s="15"/>
      <c r="AE25" s="15"/>
    </row>
    <row r="26" spans="1:31" s="18" customFormat="1" ht="18" customHeight="1">
      <c r="A26" s="13" t="s">
        <v>51</v>
      </c>
      <c r="B26" s="85"/>
      <c r="C26" s="97"/>
      <c r="D26" s="96"/>
      <c r="E26" s="96"/>
      <c r="F26" s="96"/>
      <c r="G26" s="98"/>
      <c r="H26" s="215">
        <v>13</v>
      </c>
      <c r="I26" s="217"/>
      <c r="J26" s="235">
        <v>6579</v>
      </c>
      <c r="K26" s="245"/>
      <c r="L26" s="234">
        <v>12729</v>
      </c>
      <c r="M26" s="190"/>
      <c r="N26" s="246">
        <v>6579</v>
      </c>
      <c r="O26" s="194"/>
      <c r="P26" s="234">
        <v>12729</v>
      </c>
      <c r="T26" s="231"/>
      <c r="U26" s="225"/>
      <c r="V26" s="195"/>
      <c r="W26" s="190"/>
      <c r="X26" s="190"/>
      <c r="Y26" s="190"/>
      <c r="Z26" s="190"/>
      <c r="AA26" s="190"/>
      <c r="AB26" s="194"/>
      <c r="AC26" s="190"/>
      <c r="AD26" s="15"/>
      <c r="AE26" s="15"/>
    </row>
    <row r="27" spans="1:31" s="18" customFormat="1" ht="6" customHeight="1">
      <c r="A27" s="93"/>
      <c r="B27" s="93"/>
      <c r="C27" s="97"/>
      <c r="D27" s="96"/>
      <c r="E27" s="96"/>
      <c r="F27" s="96"/>
      <c r="G27" s="15"/>
      <c r="H27" s="15"/>
      <c r="J27" s="92"/>
      <c r="K27" s="92"/>
      <c r="L27" s="99"/>
      <c r="M27" s="12"/>
      <c r="N27" s="99"/>
      <c r="O27" s="79"/>
      <c r="P27" s="99"/>
      <c r="T27" s="195"/>
      <c r="U27" s="225"/>
      <c r="V27" s="195"/>
      <c r="W27" s="194"/>
      <c r="X27" s="248"/>
      <c r="Y27" s="190"/>
      <c r="Z27" s="190"/>
      <c r="AA27" s="190"/>
      <c r="AB27" s="194"/>
      <c r="AC27" s="190"/>
      <c r="AD27" s="15"/>
      <c r="AE27" s="15"/>
    </row>
    <row r="28" spans="1:31" s="18" customFormat="1" ht="18" customHeight="1">
      <c r="A28" s="100" t="s">
        <v>181</v>
      </c>
      <c r="B28" s="93"/>
      <c r="C28" s="97"/>
      <c r="D28" s="96"/>
      <c r="E28" s="96"/>
      <c r="F28" s="96"/>
      <c r="G28" s="15"/>
      <c r="H28" s="15"/>
      <c r="J28" s="12">
        <f>J24-J26</f>
        <v>15180</v>
      </c>
      <c r="K28" s="92"/>
      <c r="L28" s="12">
        <f>L24-L26</f>
        <v>39901</v>
      </c>
      <c r="M28" s="12"/>
      <c r="N28" s="12">
        <f>N24-N26</f>
        <v>19354</v>
      </c>
      <c r="O28" s="79"/>
      <c r="P28" s="12">
        <f>P24-P26</f>
        <v>48027</v>
      </c>
      <c r="T28" s="206"/>
      <c r="U28" s="225"/>
      <c r="V28" s="197"/>
      <c r="W28" s="190"/>
      <c r="X28" s="248"/>
      <c r="Y28" s="185"/>
      <c r="Z28" s="190"/>
      <c r="AA28" s="233"/>
      <c r="AB28" s="194"/>
      <c r="AC28" s="185"/>
      <c r="AD28" s="15"/>
      <c r="AE28" s="15"/>
    </row>
    <row r="29" spans="1:31" s="18" customFormat="1" ht="6" customHeight="1">
      <c r="A29" s="93"/>
      <c r="B29" s="93"/>
      <c r="C29" s="97"/>
      <c r="D29" s="96"/>
      <c r="E29" s="96"/>
      <c r="F29" s="96"/>
      <c r="G29" s="15"/>
      <c r="H29" s="15"/>
      <c r="J29" s="92"/>
      <c r="K29" s="92"/>
      <c r="L29" s="12"/>
      <c r="M29" s="12"/>
      <c r="N29" s="12"/>
      <c r="O29" s="79"/>
      <c r="P29" s="12"/>
      <c r="T29" s="195"/>
      <c r="U29" s="232"/>
      <c r="V29" s="197"/>
      <c r="W29" s="194"/>
      <c r="X29" s="248"/>
      <c r="Y29" s="194"/>
      <c r="Z29" s="194"/>
      <c r="AA29" s="194"/>
      <c r="AB29" s="194"/>
      <c r="AC29" s="194"/>
      <c r="AD29" s="15"/>
      <c r="AE29" s="15"/>
    </row>
    <row r="30" spans="1:31" s="18" customFormat="1" ht="18" customHeight="1">
      <c r="A30" s="13" t="s">
        <v>76</v>
      </c>
      <c r="B30" s="93"/>
      <c r="C30" s="97"/>
      <c r="D30" s="96"/>
      <c r="E30" s="96"/>
      <c r="F30" s="96"/>
      <c r="G30" s="15"/>
      <c r="H30" s="15"/>
      <c r="J30" s="108">
        <v>0</v>
      </c>
      <c r="K30" s="92"/>
      <c r="L30" s="101">
        <v>0</v>
      </c>
      <c r="M30" s="12"/>
      <c r="N30" s="101">
        <v>0</v>
      </c>
      <c r="O30" s="79"/>
      <c r="P30" s="101">
        <v>0</v>
      </c>
      <c r="T30" s="206"/>
      <c r="U30" s="225"/>
      <c r="V30" s="197"/>
      <c r="W30" s="190"/>
      <c r="X30" s="190"/>
      <c r="Y30" s="190"/>
      <c r="Z30" s="190"/>
      <c r="AA30" s="190"/>
      <c r="AB30" s="194"/>
      <c r="AC30" s="190"/>
      <c r="AD30" s="15"/>
      <c r="AE30" s="15"/>
    </row>
    <row r="31" spans="1:31" s="18" customFormat="1" ht="6" customHeight="1">
      <c r="A31" s="93"/>
      <c r="B31" s="93"/>
      <c r="C31" s="97"/>
      <c r="D31" s="96"/>
      <c r="E31" s="96"/>
      <c r="F31" s="96"/>
      <c r="G31" s="15"/>
      <c r="H31" s="15"/>
      <c r="J31" s="92"/>
      <c r="K31" s="92"/>
      <c r="L31" s="12"/>
      <c r="M31" s="12"/>
      <c r="N31" s="12"/>
      <c r="O31" s="79"/>
      <c r="P31" s="79"/>
      <c r="T31" s="206"/>
      <c r="U31" s="225"/>
      <c r="V31" s="197"/>
      <c r="W31" s="194"/>
      <c r="X31" s="248"/>
      <c r="Y31" s="190"/>
      <c r="Z31" s="190"/>
      <c r="AA31" s="190"/>
      <c r="AB31" s="194"/>
      <c r="AC31" s="190"/>
      <c r="AD31" s="15"/>
      <c r="AE31" s="15"/>
    </row>
    <row r="32" spans="1:31" s="18" customFormat="1" ht="18" customHeight="1">
      <c r="A32" s="26" t="s">
        <v>74</v>
      </c>
      <c r="B32" s="93"/>
      <c r="C32" s="97"/>
      <c r="D32" s="96"/>
      <c r="E32" s="96"/>
      <c r="F32" s="96"/>
      <c r="G32" s="15"/>
      <c r="H32" s="15"/>
      <c r="J32" s="92"/>
      <c r="K32" s="92"/>
      <c r="L32" s="12"/>
      <c r="M32" s="12"/>
      <c r="N32" s="12"/>
      <c r="O32" s="79"/>
      <c r="P32" s="12"/>
      <c r="T32" s="206"/>
      <c r="U32" s="225"/>
      <c r="V32" s="197"/>
      <c r="W32" s="194"/>
      <c r="X32" s="248"/>
      <c r="Y32" s="190"/>
      <c r="Z32" s="190"/>
      <c r="AA32" s="190"/>
      <c r="AB32" s="194"/>
      <c r="AC32" s="190"/>
      <c r="AD32" s="15"/>
      <c r="AE32" s="15"/>
    </row>
    <row r="33" spans="1:31" s="18" customFormat="1" ht="18" customHeight="1" thickBot="1">
      <c r="A33" s="26" t="s">
        <v>182</v>
      </c>
      <c r="C33" s="97"/>
      <c r="D33" s="96"/>
      <c r="E33" s="96"/>
      <c r="F33" s="96"/>
      <c r="G33" s="15"/>
      <c r="H33" s="15"/>
      <c r="J33" s="102">
        <f>SUM(J28:J30)</f>
        <v>15180</v>
      </c>
      <c r="K33" s="92"/>
      <c r="L33" s="102">
        <f>SUM(L28:L30)</f>
        <v>39901</v>
      </c>
      <c r="M33" s="80"/>
      <c r="N33" s="102">
        <f>SUM(N28:N30)</f>
        <v>19354</v>
      </c>
      <c r="O33" s="79"/>
      <c r="P33" s="102">
        <f>SUM(P28:P30)</f>
        <v>48027</v>
      </c>
      <c r="T33" s="197"/>
      <c r="U33" s="197"/>
      <c r="V33" s="197"/>
      <c r="W33" s="194"/>
      <c r="X33" s="248"/>
      <c r="Y33" s="190"/>
      <c r="Z33" s="194"/>
      <c r="AA33" s="190"/>
      <c r="AB33" s="194"/>
      <c r="AC33" s="190"/>
      <c r="AD33" s="15"/>
      <c r="AE33" s="15"/>
    </row>
    <row r="34" spans="1:31" s="18" customFormat="1" ht="6" customHeight="1" thickTop="1">
      <c r="A34" s="26"/>
      <c r="B34" s="93"/>
      <c r="C34" s="97"/>
      <c r="D34" s="96"/>
      <c r="E34" s="96"/>
      <c r="F34" s="96"/>
      <c r="G34" s="15"/>
      <c r="H34" s="15"/>
      <c r="J34" s="80"/>
      <c r="K34" s="92"/>
      <c r="L34" s="80"/>
      <c r="M34" s="80"/>
      <c r="N34" s="80"/>
      <c r="O34" s="79"/>
      <c r="P34" s="80"/>
      <c r="T34" s="206"/>
      <c r="U34" s="247"/>
      <c r="V34" s="247"/>
      <c r="W34" s="194"/>
      <c r="X34" s="194"/>
      <c r="Y34" s="194"/>
      <c r="Z34" s="194"/>
      <c r="AA34" s="194"/>
      <c r="AB34" s="194"/>
      <c r="AC34" s="194"/>
      <c r="AD34" s="15"/>
      <c r="AE34" s="15"/>
    </row>
    <row r="35" spans="1:31" s="18" customFormat="1" ht="18" customHeight="1">
      <c r="A35" s="32" t="s">
        <v>149</v>
      </c>
      <c r="B35" s="93"/>
      <c r="C35" s="97"/>
      <c r="D35" s="96"/>
      <c r="E35" s="96"/>
      <c r="F35" s="96"/>
      <c r="G35" s="96"/>
      <c r="H35" s="96"/>
      <c r="J35" s="103"/>
      <c r="K35" s="92"/>
      <c r="L35" s="12"/>
      <c r="M35" s="12"/>
      <c r="N35" s="12"/>
      <c r="O35" s="92"/>
      <c r="P35" s="12"/>
      <c r="T35" s="206"/>
      <c r="U35" s="247"/>
      <c r="V35" s="247"/>
      <c r="W35" s="194"/>
      <c r="X35" s="248"/>
      <c r="Y35" s="194"/>
      <c r="Z35" s="194"/>
      <c r="AA35" s="194"/>
      <c r="AB35" s="194"/>
      <c r="AC35" s="194"/>
      <c r="AD35" s="15"/>
      <c r="AE35" s="15"/>
    </row>
    <row r="36" spans="1:31" s="18" customFormat="1" ht="18" customHeight="1">
      <c r="A36" s="32"/>
      <c r="B36" s="93" t="s">
        <v>148</v>
      </c>
      <c r="C36" s="97"/>
      <c r="D36" s="96"/>
      <c r="E36" s="96"/>
      <c r="F36" s="96"/>
      <c r="G36" s="96"/>
      <c r="H36" s="96"/>
      <c r="J36" s="103"/>
      <c r="K36" s="92"/>
      <c r="L36" s="12"/>
      <c r="M36" s="12"/>
      <c r="N36" s="12"/>
      <c r="O36" s="92"/>
      <c r="P36" s="12"/>
      <c r="T36" s="195"/>
      <c r="U36" s="225"/>
      <c r="V36" s="195"/>
      <c r="W36" s="194"/>
      <c r="X36" s="248"/>
      <c r="Y36" s="190"/>
      <c r="Z36" s="194"/>
      <c r="AA36" s="190"/>
      <c r="AB36" s="190"/>
      <c r="AC36" s="190"/>
      <c r="AD36" s="15"/>
      <c r="AE36" s="15"/>
    </row>
    <row r="37" spans="1:31" s="18" customFormat="1" ht="18" customHeight="1">
      <c r="A37" s="32"/>
      <c r="B37" s="32"/>
      <c r="C37" s="141" t="s">
        <v>118</v>
      </c>
      <c r="D37" s="96"/>
      <c r="E37" s="96"/>
      <c r="F37" s="96"/>
      <c r="G37" s="96"/>
      <c r="H37" s="96"/>
      <c r="J37" s="81">
        <f>J39-J38</f>
        <v>15221</v>
      </c>
      <c r="K37" s="92"/>
      <c r="L37" s="81">
        <f>L39-L38</f>
        <v>39979</v>
      </c>
      <c r="M37" s="12"/>
      <c r="N37" s="81">
        <f>N39-N38</f>
        <v>19354</v>
      </c>
      <c r="O37" s="79"/>
      <c r="P37" s="81">
        <f>P39-P38</f>
        <v>48027</v>
      </c>
      <c r="T37" s="258"/>
      <c r="U37" s="225"/>
      <c r="V37" s="195"/>
      <c r="W37" s="194"/>
      <c r="X37" s="248"/>
      <c r="Y37" s="190"/>
      <c r="Z37" s="194"/>
      <c r="AA37" s="190"/>
      <c r="AB37" s="190"/>
      <c r="AC37" s="190"/>
      <c r="AD37" s="15"/>
      <c r="AE37" s="15"/>
    </row>
    <row r="38" spans="2:31" s="18" customFormat="1" ht="18" customHeight="1">
      <c r="B38" s="32"/>
      <c r="C38" s="141" t="s">
        <v>112</v>
      </c>
      <c r="D38" s="96"/>
      <c r="E38" s="96"/>
      <c r="F38" s="96"/>
      <c r="G38" s="96"/>
      <c r="H38" s="96"/>
      <c r="J38" s="12">
        <v>-41</v>
      </c>
      <c r="K38" s="92"/>
      <c r="L38" s="12">
        <v>-78</v>
      </c>
      <c r="M38" s="12"/>
      <c r="N38" s="12">
        <v>0</v>
      </c>
      <c r="O38" s="79"/>
      <c r="P38" s="12">
        <v>0</v>
      </c>
      <c r="T38" s="195"/>
      <c r="U38" s="225"/>
      <c r="V38" s="195"/>
      <c r="W38" s="190"/>
      <c r="X38" s="248"/>
      <c r="Y38" s="190"/>
      <c r="Z38" s="194"/>
      <c r="AA38" s="190"/>
      <c r="AB38" s="190"/>
      <c r="AC38" s="190"/>
      <c r="AD38" s="15"/>
      <c r="AE38" s="15"/>
    </row>
    <row r="39" spans="2:31" s="18" customFormat="1" ht="18" customHeight="1" thickBot="1">
      <c r="B39" s="32"/>
      <c r="C39" s="97"/>
      <c r="D39" s="96"/>
      <c r="E39" s="96"/>
      <c r="F39" s="96"/>
      <c r="G39" s="96"/>
      <c r="H39" s="96"/>
      <c r="J39" s="104">
        <f>J33</f>
        <v>15180</v>
      </c>
      <c r="K39" s="92"/>
      <c r="L39" s="104">
        <f>L33</f>
        <v>39901</v>
      </c>
      <c r="M39" s="12"/>
      <c r="N39" s="104">
        <f>N33</f>
        <v>19354</v>
      </c>
      <c r="O39" s="79"/>
      <c r="P39" s="104">
        <f>P33</f>
        <v>48027</v>
      </c>
      <c r="T39" s="195"/>
      <c r="U39" s="225"/>
      <c r="V39" s="195"/>
      <c r="W39" s="190"/>
      <c r="X39" s="248"/>
      <c r="Y39" s="185"/>
      <c r="Z39" s="194"/>
      <c r="AA39" s="190"/>
      <c r="AB39" s="190"/>
      <c r="AC39" s="190"/>
      <c r="AD39" s="15"/>
      <c r="AE39" s="15"/>
    </row>
    <row r="40" spans="1:31" s="18" customFormat="1" ht="6" customHeight="1" thickTop="1">
      <c r="A40" s="26"/>
      <c r="B40" s="93"/>
      <c r="C40" s="97"/>
      <c r="D40" s="96"/>
      <c r="E40" s="96"/>
      <c r="F40" s="96"/>
      <c r="G40" s="96"/>
      <c r="H40" s="96"/>
      <c r="J40" s="103"/>
      <c r="K40" s="92"/>
      <c r="L40" s="12"/>
      <c r="M40" s="12"/>
      <c r="N40" s="12"/>
      <c r="O40" s="79"/>
      <c r="P40" s="12"/>
      <c r="T40" s="195"/>
      <c r="U40" s="225"/>
      <c r="V40" s="195"/>
      <c r="W40" s="190"/>
      <c r="X40" s="190"/>
      <c r="Y40" s="190"/>
      <c r="Z40" s="194"/>
      <c r="AA40" s="190"/>
      <c r="AB40" s="190"/>
      <c r="AC40" s="190"/>
      <c r="AD40" s="15"/>
      <c r="AE40" s="15"/>
    </row>
    <row r="41" spans="1:31" s="18" customFormat="1" ht="18" customHeight="1">
      <c r="A41" s="13" t="s">
        <v>202</v>
      </c>
      <c r="B41" s="93"/>
      <c r="C41" s="97"/>
      <c r="D41" s="96"/>
      <c r="E41" s="96"/>
      <c r="F41" s="96"/>
      <c r="G41" s="96"/>
      <c r="H41" s="96"/>
      <c r="I41" s="96"/>
      <c r="J41" s="103"/>
      <c r="K41" s="12"/>
      <c r="L41" s="12"/>
      <c r="M41" s="79"/>
      <c r="N41" s="12"/>
      <c r="O41" s="79"/>
      <c r="P41" s="12"/>
      <c r="T41" s="195"/>
      <c r="U41" s="225"/>
      <c r="V41" s="195"/>
      <c r="W41" s="190"/>
      <c r="X41" s="190"/>
      <c r="Y41" s="190"/>
      <c r="Z41" s="194"/>
      <c r="AA41" s="190"/>
      <c r="AB41" s="190"/>
      <c r="AC41" s="190"/>
      <c r="AD41" s="15"/>
      <c r="AE41" s="15"/>
    </row>
    <row r="42" spans="1:31" s="18" customFormat="1" ht="18" customHeight="1">
      <c r="A42" s="13"/>
      <c r="B42" s="95" t="s">
        <v>203</v>
      </c>
      <c r="C42" s="97"/>
      <c r="D42" s="96"/>
      <c r="E42" s="96"/>
      <c r="F42" s="96"/>
      <c r="G42" s="96"/>
      <c r="H42" s="87">
        <v>25</v>
      </c>
      <c r="I42" s="96"/>
      <c r="T42" s="231"/>
      <c r="U42" s="225"/>
      <c r="V42" s="197"/>
      <c r="W42" s="194"/>
      <c r="X42" s="248"/>
      <c r="Y42" s="194"/>
      <c r="Z42" s="190"/>
      <c r="AA42" s="194"/>
      <c r="AB42" s="194"/>
      <c r="AC42" s="194"/>
      <c r="AD42" s="15"/>
      <c r="AE42" s="15"/>
    </row>
    <row r="43" spans="1:31" s="18" customFormat="1" ht="18" customHeight="1" thickBot="1">
      <c r="A43" s="180" t="s">
        <v>5</v>
      </c>
      <c r="B43" s="85" t="s">
        <v>165</v>
      </c>
      <c r="C43" s="97"/>
      <c r="D43" s="96"/>
      <c r="E43" s="96"/>
      <c r="F43" s="96"/>
      <c r="G43" s="96"/>
      <c r="H43" s="96"/>
      <c r="I43" s="96"/>
      <c r="J43" s="251">
        <v>0.095</v>
      </c>
      <c r="K43" s="252"/>
      <c r="L43" s="251">
        <f>L37/160000</f>
        <v>0.24986875</v>
      </c>
      <c r="M43" s="253"/>
      <c r="N43" s="251">
        <f>N37/160000</f>
        <v>0.1209625</v>
      </c>
      <c r="O43" s="253"/>
      <c r="P43" s="251">
        <v>0.3</v>
      </c>
      <c r="T43" s="231"/>
      <c r="U43" s="225"/>
      <c r="V43" s="197"/>
      <c r="W43" s="194"/>
      <c r="X43" s="248"/>
      <c r="Y43" s="194"/>
      <c r="Z43" s="190"/>
      <c r="AA43" s="194"/>
      <c r="AB43" s="194"/>
      <c r="AC43" s="194"/>
      <c r="AD43" s="15"/>
      <c r="AE43" s="15"/>
    </row>
    <row r="44" spans="1:31" s="18" customFormat="1" ht="18" customHeight="1" thickBot="1" thickTop="1">
      <c r="A44" s="180" t="s">
        <v>5</v>
      </c>
      <c r="B44" s="85" t="s">
        <v>168</v>
      </c>
      <c r="C44" s="97"/>
      <c r="D44" s="96"/>
      <c r="E44" s="96"/>
      <c r="F44" s="96"/>
      <c r="G44" s="96"/>
      <c r="I44" s="96"/>
      <c r="J44" s="254">
        <v>0.092</v>
      </c>
      <c r="K44" s="252"/>
      <c r="L44" s="254">
        <v>0.25</v>
      </c>
      <c r="M44" s="253"/>
      <c r="N44" s="255">
        <v>0.117</v>
      </c>
      <c r="O44" s="253"/>
      <c r="P44" s="255">
        <v>0.3</v>
      </c>
      <c r="T44" s="228"/>
      <c r="U44" s="225"/>
      <c r="V44" s="195"/>
      <c r="W44" s="249"/>
      <c r="X44" s="249"/>
      <c r="Y44" s="249"/>
      <c r="Z44" s="260"/>
      <c r="AA44" s="249"/>
      <c r="AB44" s="249"/>
      <c r="AC44" s="249"/>
      <c r="AD44" s="15"/>
      <c r="AE44" s="15"/>
    </row>
    <row r="45" spans="10:29" ht="18" customHeight="1" thickTop="1">
      <c r="J45" s="256"/>
      <c r="L45" s="257"/>
      <c r="M45" s="193"/>
      <c r="N45" s="257"/>
      <c r="O45" s="193"/>
      <c r="P45" s="257"/>
      <c r="T45" s="228"/>
      <c r="U45" s="225"/>
      <c r="V45" s="195"/>
      <c r="W45" s="249"/>
      <c r="X45" s="249"/>
      <c r="Y45" s="249"/>
      <c r="Z45" s="260"/>
      <c r="AA45" s="261"/>
      <c r="AB45" s="249"/>
      <c r="AC45" s="261"/>
    </row>
    <row r="46" spans="10:29" ht="18" customHeight="1">
      <c r="J46" s="109"/>
      <c r="K46" s="109"/>
      <c r="L46" s="109"/>
      <c r="M46" s="109"/>
      <c r="N46" s="109"/>
      <c r="O46" s="109"/>
      <c r="P46" s="109"/>
      <c r="T46" s="195"/>
      <c r="U46" s="225"/>
      <c r="V46" s="225"/>
      <c r="W46" s="225"/>
      <c r="X46" s="225"/>
      <c r="Y46" s="225"/>
      <c r="Z46" s="225"/>
      <c r="AA46" s="225"/>
      <c r="AB46" s="225"/>
      <c r="AC46" s="225"/>
    </row>
  </sheetData>
  <sheetProtection/>
  <mergeCells count="5">
    <mergeCell ref="J5:P5"/>
    <mergeCell ref="J6:L6"/>
    <mergeCell ref="J7:L7"/>
    <mergeCell ref="N6:P6"/>
    <mergeCell ref="N7:P7"/>
  </mergeCells>
  <printOptions/>
  <pageMargins left="0.7086614173228347" right="0.1968503937007874" top="0.7480314960629921" bottom="0.7480314960629921" header="0.31496062992125984" footer="0.31496062992125984"/>
  <pageSetup firstPageNumber="6" useFirstPageNumber="1" horizontalDpi="600" verticalDpi="600" orientation="portrait" paperSize="9" r:id="rId1"/>
  <headerFooter scaleWithDoc="0" alignWithMargins="0">
    <oddFooter>&amp;L&amp;"Times New Roman,Regular"&amp;11
The accompanying notes are an integral part of these financial statements.
________________________________DIRECTOR&amp;R&amp;"Times New Roman,Regular"&amp;11______________________________DIRECTOR  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SheetLayoutView="100" workbookViewId="0" topLeftCell="A7">
      <selection activeCell="A17" sqref="A17"/>
    </sheetView>
  </sheetViews>
  <sheetFormatPr defaultColWidth="9.140625" defaultRowHeight="17.25" customHeight="1"/>
  <cols>
    <col min="1" max="2" width="1.7109375" style="157" customWidth="1"/>
    <col min="3" max="3" width="17.8515625" style="157" customWidth="1"/>
    <col min="4" max="4" width="13.421875" style="157" customWidth="1"/>
    <col min="5" max="5" width="10.28125" style="166" customWidth="1"/>
    <col min="6" max="6" width="1.28515625" style="157" customWidth="1"/>
    <col min="7" max="7" width="12.140625" style="157" customWidth="1"/>
    <col min="8" max="8" width="1.28515625" style="157" customWidth="1"/>
    <col min="9" max="9" width="12.140625" style="157" customWidth="1"/>
    <col min="10" max="10" width="1.28515625" style="157" customWidth="1"/>
    <col min="11" max="11" width="12.8515625" style="157" customWidth="1"/>
    <col min="12" max="12" width="1.28515625" style="157" customWidth="1"/>
    <col min="13" max="13" width="13.57421875" style="157" customWidth="1"/>
    <col min="14" max="14" width="1.28515625" style="157" customWidth="1"/>
    <col min="15" max="15" width="12.8515625" style="157" customWidth="1"/>
    <col min="16" max="16" width="1.28515625" style="157" customWidth="1"/>
    <col min="17" max="17" width="12.140625" style="157" customWidth="1"/>
    <col min="18" max="18" width="1.28515625" style="157" customWidth="1"/>
    <col min="19" max="19" width="12.8515625" style="157" customWidth="1"/>
    <col min="20" max="16384" width="9.140625" style="157" customWidth="1"/>
  </cols>
  <sheetData>
    <row r="1" spans="1:19" s="159" customFormat="1" ht="17.25" customHeight="1">
      <c r="A1" s="125" t="str">
        <f>'BS-3,4,5'!A1</f>
        <v>PORN PROM METAL PUBLIC COMPANY LIMITED AND ITS SUBSIDIARIES</v>
      </c>
      <c r="E1" s="125"/>
      <c r="F1" s="125"/>
      <c r="G1" s="125"/>
      <c r="H1" s="125"/>
      <c r="I1" s="125"/>
      <c r="J1" s="125"/>
      <c r="K1" s="125"/>
      <c r="M1" s="69"/>
      <c r="N1" s="69"/>
      <c r="S1" s="69"/>
    </row>
    <row r="2" spans="1:19" s="159" customFormat="1" ht="16.5" customHeight="1">
      <c r="A2" s="125" t="s">
        <v>21</v>
      </c>
      <c r="E2" s="160"/>
      <c r="F2" s="125"/>
      <c r="G2" s="125"/>
      <c r="H2" s="125"/>
      <c r="I2" s="125"/>
      <c r="J2" s="161"/>
      <c r="K2" s="161"/>
      <c r="M2" s="69"/>
      <c r="N2" s="69"/>
      <c r="S2" s="69"/>
    </row>
    <row r="3" spans="1:11" s="159" customFormat="1" ht="17.25" customHeight="1">
      <c r="A3" s="125" t="str">
        <f>'PL-6'!A3</f>
        <v>FOR THE YEARS ENDED DECEMBER 31, 2014 AND 2013</v>
      </c>
      <c r="E3" s="160"/>
      <c r="F3" s="125"/>
      <c r="G3" s="161"/>
      <c r="H3" s="161"/>
      <c r="I3" s="161"/>
      <c r="J3" s="161"/>
      <c r="K3" s="161"/>
    </row>
    <row r="4" s="162" customFormat="1" ht="17.25" customHeight="1">
      <c r="E4" s="163"/>
    </row>
    <row r="5" spans="5:19" s="162" customFormat="1" ht="17.25" customHeight="1">
      <c r="E5" s="163"/>
      <c r="G5" s="321" t="s">
        <v>133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</row>
    <row r="6" spans="1:19" s="165" customFormat="1" ht="17.25" customHeight="1">
      <c r="A6" s="164"/>
      <c r="E6" s="166"/>
      <c r="F6" s="164"/>
      <c r="G6" s="162"/>
      <c r="H6" s="162"/>
      <c r="I6" s="167"/>
      <c r="J6" s="168"/>
      <c r="K6" s="321" t="s">
        <v>9</v>
      </c>
      <c r="L6" s="321"/>
      <c r="M6" s="321"/>
      <c r="N6" s="162"/>
      <c r="O6" s="162" t="s">
        <v>24</v>
      </c>
      <c r="P6" s="170"/>
      <c r="Q6" s="170"/>
      <c r="R6" s="170"/>
      <c r="S6" s="170"/>
    </row>
    <row r="7" spans="1:19" s="165" customFormat="1" ht="17.25" customHeight="1">
      <c r="A7" s="164"/>
      <c r="E7" s="166"/>
      <c r="F7" s="164"/>
      <c r="G7" s="70" t="s">
        <v>53</v>
      </c>
      <c r="H7" s="162"/>
      <c r="I7" s="163"/>
      <c r="J7" s="168"/>
      <c r="K7" s="162" t="s">
        <v>98</v>
      </c>
      <c r="L7" s="162"/>
      <c r="M7" s="162"/>
      <c r="N7" s="162"/>
      <c r="O7" s="162" t="s">
        <v>104</v>
      </c>
      <c r="Q7" s="165" t="s">
        <v>107</v>
      </c>
      <c r="S7" s="165" t="s">
        <v>24</v>
      </c>
    </row>
    <row r="8" spans="5:19" s="165" customFormat="1" ht="17.25" customHeight="1">
      <c r="E8" s="163"/>
      <c r="G8" s="171" t="s">
        <v>54</v>
      </c>
      <c r="H8" s="162"/>
      <c r="I8" s="162" t="s">
        <v>56</v>
      </c>
      <c r="J8" s="162"/>
      <c r="K8" s="162" t="s">
        <v>99</v>
      </c>
      <c r="L8" s="162"/>
      <c r="M8" s="162"/>
      <c r="N8" s="162"/>
      <c r="O8" s="162" t="s">
        <v>105</v>
      </c>
      <c r="Q8" s="165" t="s">
        <v>108</v>
      </c>
      <c r="S8" s="165" t="s">
        <v>100</v>
      </c>
    </row>
    <row r="9" spans="5:19" s="165" customFormat="1" ht="17.25" customHeight="1">
      <c r="E9" s="169" t="s">
        <v>12</v>
      </c>
      <c r="G9" s="172" t="s">
        <v>55</v>
      </c>
      <c r="H9" s="162"/>
      <c r="I9" s="169" t="s">
        <v>101</v>
      </c>
      <c r="J9" s="162"/>
      <c r="K9" s="169" t="s">
        <v>102</v>
      </c>
      <c r="L9" s="173"/>
      <c r="M9" s="169" t="s">
        <v>10</v>
      </c>
      <c r="N9" s="162"/>
      <c r="O9" s="169" t="s">
        <v>106</v>
      </c>
      <c r="Q9" s="169" t="s">
        <v>109</v>
      </c>
      <c r="S9" s="169" t="s">
        <v>110</v>
      </c>
    </row>
    <row r="10" spans="5:15" s="165" customFormat="1" ht="17.25" customHeight="1">
      <c r="E10" s="163"/>
      <c r="G10" s="162"/>
      <c r="H10" s="162"/>
      <c r="I10" s="162"/>
      <c r="J10" s="162"/>
      <c r="K10" s="162"/>
      <c r="L10" s="173"/>
      <c r="M10" s="162"/>
      <c r="N10" s="162"/>
      <c r="O10" s="162"/>
    </row>
    <row r="11" spans="1:19" s="165" customFormat="1" ht="17.25" customHeight="1">
      <c r="A11" s="126" t="s">
        <v>138</v>
      </c>
      <c r="E11" s="163"/>
      <c r="G11" s="127">
        <v>160000</v>
      </c>
      <c r="H11" s="162"/>
      <c r="I11" s="127">
        <v>78644</v>
      </c>
      <c r="J11" s="127"/>
      <c r="K11" s="127">
        <v>16000</v>
      </c>
      <c r="L11" s="127"/>
      <c r="M11" s="84">
        <v>286600</v>
      </c>
      <c r="N11" s="84"/>
      <c r="O11" s="84">
        <f>SUM(G11:N11)</f>
        <v>541244</v>
      </c>
      <c r="P11" s="84"/>
      <c r="Q11" s="84">
        <v>0</v>
      </c>
      <c r="R11" s="127"/>
      <c r="S11" s="127">
        <f>SUM(O11:Q11)</f>
        <v>541244</v>
      </c>
    </row>
    <row r="12" spans="1:19" s="165" customFormat="1" ht="17.25" customHeight="1">
      <c r="A12" s="128" t="s">
        <v>139</v>
      </c>
      <c r="E12" s="163"/>
      <c r="G12" s="127"/>
      <c r="H12" s="162"/>
      <c r="I12" s="127"/>
      <c r="J12" s="127"/>
      <c r="K12" s="127"/>
      <c r="L12" s="127"/>
      <c r="M12" s="84"/>
      <c r="N12" s="84"/>
      <c r="O12" s="84"/>
      <c r="P12" s="84"/>
      <c r="Q12" s="84"/>
      <c r="R12" s="127"/>
      <c r="S12" s="127"/>
    </row>
    <row r="13" spans="1:19" s="165" customFormat="1" ht="17.25" customHeight="1">
      <c r="A13" s="128" t="s">
        <v>140</v>
      </c>
      <c r="E13" s="162">
        <v>9</v>
      </c>
      <c r="G13" s="84">
        <v>0</v>
      </c>
      <c r="H13" s="84"/>
      <c r="I13" s="84">
        <v>0</v>
      </c>
      <c r="J13" s="84"/>
      <c r="K13" s="84">
        <v>0</v>
      </c>
      <c r="L13" s="127"/>
      <c r="M13" s="84">
        <v>0</v>
      </c>
      <c r="N13" s="84"/>
      <c r="O13" s="84">
        <f>SUM(G13:N13)</f>
        <v>0</v>
      </c>
      <c r="P13" s="84"/>
      <c r="Q13" s="84">
        <v>300</v>
      </c>
      <c r="R13" s="127"/>
      <c r="S13" s="127">
        <f>SUM(O13:Q13)</f>
        <v>300</v>
      </c>
    </row>
    <row r="14" spans="1:19" s="165" customFormat="1" ht="17.25" customHeight="1">
      <c r="A14" s="128" t="s">
        <v>136</v>
      </c>
      <c r="E14" s="162">
        <v>26</v>
      </c>
      <c r="G14" s="84">
        <v>0</v>
      </c>
      <c r="H14" s="84"/>
      <c r="I14" s="84">
        <v>0</v>
      </c>
      <c r="J14" s="84"/>
      <c r="K14" s="142">
        <v>0</v>
      </c>
      <c r="L14" s="127"/>
      <c r="M14" s="84">
        <v>-17600</v>
      </c>
      <c r="N14" s="84"/>
      <c r="O14" s="84">
        <f>SUM(G14:N14)</f>
        <v>-17600</v>
      </c>
      <c r="P14" s="84"/>
      <c r="Q14" s="84">
        <v>0</v>
      </c>
      <c r="R14" s="127"/>
      <c r="S14" s="127">
        <f>SUM(O14:Q14)</f>
        <v>-17600</v>
      </c>
    </row>
    <row r="15" spans="1:19" s="165" customFormat="1" ht="17.25" customHeight="1">
      <c r="A15" s="128" t="s">
        <v>188</v>
      </c>
      <c r="E15" s="162"/>
      <c r="G15" s="158">
        <v>0</v>
      </c>
      <c r="H15" s="84"/>
      <c r="I15" s="158">
        <v>0</v>
      </c>
      <c r="J15" s="84"/>
      <c r="K15" s="158">
        <v>0</v>
      </c>
      <c r="L15" s="127"/>
      <c r="M15" s="181">
        <f>'PL-6'!L37</f>
        <v>39979</v>
      </c>
      <c r="N15" s="127"/>
      <c r="O15" s="158">
        <f>SUM(G15:N15)</f>
        <v>39979</v>
      </c>
      <c r="P15" s="127"/>
      <c r="Q15" s="181">
        <f>'PL-6'!L38</f>
        <v>-78</v>
      </c>
      <c r="R15" s="127"/>
      <c r="S15" s="181">
        <f>SUM(O15:Q15)</f>
        <v>39901</v>
      </c>
    </row>
    <row r="16" spans="1:19" ht="17.25" customHeight="1">
      <c r="A16" s="126" t="s">
        <v>189</v>
      </c>
      <c r="E16" s="162"/>
      <c r="G16" s="127">
        <f>SUM(G11:G15)</f>
        <v>160000</v>
      </c>
      <c r="H16" s="156"/>
      <c r="I16" s="127">
        <f>SUM(I11:I15)</f>
        <v>78644</v>
      </c>
      <c r="J16" s="156"/>
      <c r="K16" s="127">
        <f>SUM(K11:K15)</f>
        <v>16000</v>
      </c>
      <c r="L16" s="156"/>
      <c r="M16" s="127">
        <f>SUM(M11:M15)</f>
        <v>308979</v>
      </c>
      <c r="N16" s="156"/>
      <c r="O16" s="127">
        <f>SUM(O11:O15)</f>
        <v>563623</v>
      </c>
      <c r="Q16" s="127">
        <f>SUM(Q11:Q15)</f>
        <v>222</v>
      </c>
      <c r="S16" s="127">
        <f>SUM(S11:S15)</f>
        <v>563845</v>
      </c>
    </row>
    <row r="17" spans="1:19" ht="17.25" customHeight="1">
      <c r="A17" s="128" t="s">
        <v>209</v>
      </c>
      <c r="E17" s="286">
        <v>20</v>
      </c>
      <c r="F17" s="282"/>
      <c r="G17" s="284">
        <v>0</v>
      </c>
      <c r="H17" s="280"/>
      <c r="I17" s="284">
        <v>2</v>
      </c>
      <c r="J17" s="280"/>
      <c r="K17" s="284">
        <v>0</v>
      </c>
      <c r="L17" s="280"/>
      <c r="M17" s="284">
        <v>0</v>
      </c>
      <c r="N17" s="280"/>
      <c r="O17" s="221">
        <f>SUM(G17:M17)</f>
        <v>2</v>
      </c>
      <c r="P17" s="282"/>
      <c r="Q17" s="284">
        <v>0</v>
      </c>
      <c r="R17" s="283"/>
      <c r="S17" s="284">
        <f>SUM(O17:R17)</f>
        <v>2</v>
      </c>
    </row>
    <row r="18" spans="1:19" ht="17.25" customHeight="1">
      <c r="A18" s="82" t="s">
        <v>200</v>
      </c>
      <c r="E18" s="286"/>
      <c r="F18" s="282"/>
      <c r="G18" s="280"/>
      <c r="H18" s="280"/>
      <c r="I18" s="282"/>
      <c r="J18" s="280"/>
      <c r="K18" s="280"/>
      <c r="L18" s="280"/>
      <c r="M18" s="280"/>
      <c r="N18" s="280"/>
      <c r="O18" s="221"/>
      <c r="P18" s="282"/>
      <c r="Q18" s="282"/>
      <c r="R18" s="283"/>
      <c r="S18" s="282"/>
    </row>
    <row r="19" spans="1:19" ht="17.25" customHeight="1">
      <c r="A19" s="128"/>
      <c r="B19" s="157" t="s">
        <v>201</v>
      </c>
      <c r="E19" s="286">
        <v>9</v>
      </c>
      <c r="F19" s="282"/>
      <c r="G19" s="279">
        <v>0</v>
      </c>
      <c r="H19" s="279"/>
      <c r="I19" s="279">
        <v>0</v>
      </c>
      <c r="J19" s="279"/>
      <c r="K19" s="279">
        <v>0</v>
      </c>
      <c r="L19" s="280"/>
      <c r="M19" s="279">
        <v>0</v>
      </c>
      <c r="N19" s="280"/>
      <c r="O19" s="221">
        <f>SUM(G19:M19)</f>
        <v>0</v>
      </c>
      <c r="P19" s="282"/>
      <c r="Q19" s="221">
        <v>1</v>
      </c>
      <c r="R19" s="283"/>
      <c r="S19" s="284">
        <f>SUM(O19:R19)</f>
        <v>1</v>
      </c>
    </row>
    <row r="20" spans="1:19" ht="17.25" customHeight="1">
      <c r="A20" s="128" t="s">
        <v>136</v>
      </c>
      <c r="E20" s="286">
        <v>26</v>
      </c>
      <c r="F20" s="282"/>
      <c r="G20" s="279">
        <v>0</v>
      </c>
      <c r="H20" s="279"/>
      <c r="I20" s="279">
        <v>0</v>
      </c>
      <c r="J20" s="279"/>
      <c r="K20" s="279">
        <v>0</v>
      </c>
      <c r="L20" s="280"/>
      <c r="M20" s="221">
        <v>-16000</v>
      </c>
      <c r="N20" s="281"/>
      <c r="O20" s="221">
        <f>SUM(G20:M20)</f>
        <v>-16000</v>
      </c>
      <c r="P20" s="282"/>
      <c r="Q20" s="279">
        <v>0</v>
      </c>
      <c r="R20" s="283"/>
      <c r="S20" s="284">
        <f>SUM(O20:R20)</f>
        <v>-16000</v>
      </c>
    </row>
    <row r="21" spans="1:19" ht="17.25" customHeight="1">
      <c r="A21" s="128" t="s">
        <v>198</v>
      </c>
      <c r="E21" s="286">
        <v>21</v>
      </c>
      <c r="F21" s="282"/>
      <c r="G21" s="279">
        <v>0</v>
      </c>
      <c r="H21" s="279"/>
      <c r="I21" s="279">
        <v>0</v>
      </c>
      <c r="J21" s="279"/>
      <c r="K21" s="285">
        <v>968</v>
      </c>
      <c r="L21" s="280"/>
      <c r="M21" s="221">
        <f>-K21</f>
        <v>-968</v>
      </c>
      <c r="N21" s="281"/>
      <c r="O21" s="221">
        <f>SUM(G21:M21)</f>
        <v>0</v>
      </c>
      <c r="P21" s="282"/>
      <c r="Q21" s="279">
        <v>0</v>
      </c>
      <c r="R21" s="283"/>
      <c r="S21" s="284">
        <f>SUM(O21:R21)</f>
        <v>0</v>
      </c>
    </row>
    <row r="22" spans="1:19" ht="17.25" customHeight="1">
      <c r="A22" s="128" t="s">
        <v>188</v>
      </c>
      <c r="G22" s="158">
        <v>0</v>
      </c>
      <c r="H22" s="84"/>
      <c r="I22" s="158">
        <v>0</v>
      </c>
      <c r="J22" s="84"/>
      <c r="K22" s="158">
        <v>0</v>
      </c>
      <c r="L22" s="84"/>
      <c r="M22" s="158">
        <f>'PL-6'!J37</f>
        <v>15221</v>
      </c>
      <c r="N22" s="84"/>
      <c r="O22" s="84">
        <f>SUM(G22:N22)</f>
        <v>15221</v>
      </c>
      <c r="P22" s="84"/>
      <c r="Q22" s="158">
        <f>'PL-6'!J38</f>
        <v>-41</v>
      </c>
      <c r="S22" s="127">
        <f>SUM(O22:Q22)</f>
        <v>15180</v>
      </c>
    </row>
    <row r="23" spans="1:19" ht="17.25" customHeight="1" thickBot="1">
      <c r="A23" s="126" t="s">
        <v>190</v>
      </c>
      <c r="G23" s="131">
        <f>SUM(G16:G22)</f>
        <v>160000</v>
      </c>
      <c r="H23" s="127"/>
      <c r="I23" s="131">
        <f>SUM(I16:I22)</f>
        <v>78646</v>
      </c>
      <c r="J23" s="127"/>
      <c r="K23" s="131">
        <f>SUM(K16:K22)</f>
        <v>16968</v>
      </c>
      <c r="L23" s="127"/>
      <c r="M23" s="131">
        <f>SUM(M16:M22)</f>
        <v>307232</v>
      </c>
      <c r="N23" s="127"/>
      <c r="O23" s="129">
        <f>SUM(O16:O22)</f>
        <v>562846</v>
      </c>
      <c r="Q23" s="131">
        <f>SUM(Q16:Q22)</f>
        <v>182</v>
      </c>
      <c r="S23" s="129">
        <f>SUM(S16:S22)</f>
        <v>563028</v>
      </c>
    </row>
    <row r="24" ht="17.25" customHeight="1" thickTop="1">
      <c r="L24" s="159"/>
    </row>
    <row r="26" spans="2:20" ht="17.25" customHeight="1">
      <c r="B26" s="159"/>
      <c r="C26" s="287"/>
      <c r="D26" s="287"/>
      <c r="E26" s="291"/>
      <c r="F26" s="270"/>
      <c r="G26" s="185"/>
      <c r="H26" s="268"/>
      <c r="I26" s="185"/>
      <c r="J26" s="268"/>
      <c r="K26" s="185"/>
      <c r="L26" s="268"/>
      <c r="M26" s="185"/>
      <c r="N26" s="268"/>
      <c r="O26" s="185"/>
      <c r="P26" s="270"/>
      <c r="Q26" s="288"/>
      <c r="R26" s="271"/>
      <c r="S26" s="272"/>
      <c r="T26" s="159"/>
    </row>
    <row r="27" spans="2:20" ht="17.25" customHeight="1">
      <c r="B27" s="159"/>
      <c r="C27" s="276"/>
      <c r="D27" s="287"/>
      <c r="E27" s="291"/>
      <c r="F27" s="270"/>
      <c r="G27" s="268"/>
      <c r="H27" s="268"/>
      <c r="I27" s="270"/>
      <c r="J27" s="268"/>
      <c r="K27" s="268"/>
      <c r="L27" s="268"/>
      <c r="M27" s="268"/>
      <c r="N27" s="268"/>
      <c r="O27" s="185"/>
      <c r="P27" s="270"/>
      <c r="Q27" s="270"/>
      <c r="R27" s="271"/>
      <c r="S27" s="270"/>
      <c r="T27" s="159"/>
    </row>
    <row r="28" spans="2:20" ht="17.25" customHeight="1">
      <c r="B28" s="159"/>
      <c r="C28" s="276"/>
      <c r="D28" s="287"/>
      <c r="E28" s="291"/>
      <c r="F28" s="270"/>
      <c r="G28" s="267"/>
      <c r="H28" s="267"/>
      <c r="I28" s="267"/>
      <c r="J28" s="267"/>
      <c r="K28" s="267"/>
      <c r="L28" s="268"/>
      <c r="M28" s="267"/>
      <c r="N28" s="268"/>
      <c r="O28" s="185"/>
      <c r="P28" s="270"/>
      <c r="Q28" s="185"/>
      <c r="R28" s="271"/>
      <c r="S28" s="272"/>
      <c r="T28" s="159"/>
    </row>
    <row r="29" spans="2:20" ht="17.25" customHeight="1">
      <c r="B29" s="159"/>
      <c r="C29" s="276"/>
      <c r="D29" s="287"/>
      <c r="E29" s="291"/>
      <c r="F29" s="270"/>
      <c r="G29" s="267"/>
      <c r="H29" s="267"/>
      <c r="I29" s="267"/>
      <c r="J29" s="267"/>
      <c r="K29" s="267"/>
      <c r="L29" s="268"/>
      <c r="M29" s="185"/>
      <c r="N29" s="268"/>
      <c r="O29" s="185"/>
      <c r="P29" s="270"/>
      <c r="Q29" s="288"/>
      <c r="R29" s="271"/>
      <c r="S29" s="272"/>
      <c r="T29" s="159"/>
    </row>
    <row r="30" spans="2:20" ht="17.25" customHeight="1">
      <c r="B30" s="159"/>
      <c r="C30" s="276"/>
      <c r="D30" s="287"/>
      <c r="E30" s="291"/>
      <c r="F30" s="270"/>
      <c r="G30" s="267"/>
      <c r="H30" s="267"/>
      <c r="I30" s="267"/>
      <c r="J30" s="267"/>
      <c r="K30" s="267"/>
      <c r="L30" s="268"/>
      <c r="M30" s="185"/>
      <c r="N30" s="268"/>
      <c r="O30" s="185"/>
      <c r="P30" s="270"/>
      <c r="Q30" s="185"/>
      <c r="R30" s="271"/>
      <c r="S30" s="272"/>
      <c r="T30" s="159"/>
    </row>
    <row r="31" spans="2:20" ht="17.25" customHeight="1">
      <c r="B31" s="159"/>
      <c r="C31" s="287"/>
      <c r="D31" s="287"/>
      <c r="E31" s="291"/>
      <c r="F31" s="270"/>
      <c r="G31" s="272"/>
      <c r="H31" s="268"/>
      <c r="I31" s="272"/>
      <c r="J31" s="268"/>
      <c r="K31" s="272"/>
      <c r="L31" s="268"/>
      <c r="M31" s="272"/>
      <c r="N31" s="268"/>
      <c r="O31" s="272"/>
      <c r="P31" s="270"/>
      <c r="Q31" s="272"/>
      <c r="R31" s="271"/>
      <c r="S31" s="272"/>
      <c r="T31" s="159"/>
    </row>
    <row r="32" spans="2:20" ht="17.25" customHeight="1">
      <c r="B32" s="159"/>
      <c r="C32" s="276"/>
      <c r="D32" s="287"/>
      <c r="E32" s="291"/>
      <c r="F32" s="270"/>
      <c r="G32" s="272"/>
      <c r="H32" s="268"/>
      <c r="I32" s="272"/>
      <c r="J32" s="268"/>
      <c r="K32" s="272"/>
      <c r="L32" s="268"/>
      <c r="M32" s="272"/>
      <c r="N32" s="268"/>
      <c r="O32" s="185"/>
      <c r="P32" s="270"/>
      <c r="Q32" s="272"/>
      <c r="R32" s="271"/>
      <c r="S32" s="272"/>
      <c r="T32" s="159"/>
    </row>
    <row r="33" spans="2:20" ht="17.25" customHeight="1">
      <c r="B33" s="159"/>
      <c r="C33" s="276"/>
      <c r="D33" s="287"/>
      <c r="E33" s="291"/>
      <c r="F33" s="270"/>
      <c r="G33" s="268"/>
      <c r="H33" s="268"/>
      <c r="I33" s="270"/>
      <c r="J33" s="268"/>
      <c r="K33" s="268"/>
      <c r="L33" s="268"/>
      <c r="M33" s="268"/>
      <c r="N33" s="268"/>
      <c r="O33" s="185"/>
      <c r="P33" s="270"/>
      <c r="Q33" s="270"/>
      <c r="R33" s="271"/>
      <c r="S33" s="270"/>
      <c r="T33" s="159"/>
    </row>
    <row r="34" spans="2:20" ht="17.25" customHeight="1">
      <c r="B34" s="159"/>
      <c r="C34" s="276"/>
      <c r="D34" s="287"/>
      <c r="E34" s="291"/>
      <c r="F34" s="270"/>
      <c r="G34" s="267"/>
      <c r="H34" s="267"/>
      <c r="I34" s="267"/>
      <c r="J34" s="267"/>
      <c r="K34" s="267"/>
      <c r="L34" s="268"/>
      <c r="M34" s="267"/>
      <c r="N34" s="268"/>
      <c r="O34" s="185"/>
      <c r="P34" s="270"/>
      <c r="Q34" s="185"/>
      <c r="R34" s="271"/>
      <c r="S34" s="272"/>
      <c r="T34" s="159"/>
    </row>
    <row r="35" spans="2:20" ht="17.25" customHeight="1">
      <c r="B35" s="159"/>
      <c r="C35" s="276"/>
      <c r="D35" s="287"/>
      <c r="E35" s="291"/>
      <c r="F35" s="270"/>
      <c r="G35" s="267"/>
      <c r="H35" s="267"/>
      <c r="I35" s="267"/>
      <c r="J35" s="267"/>
      <c r="K35" s="267"/>
      <c r="L35" s="268"/>
      <c r="M35" s="185"/>
      <c r="N35" s="269"/>
      <c r="O35" s="185"/>
      <c r="P35" s="270"/>
      <c r="Q35" s="267"/>
      <c r="R35" s="271"/>
      <c r="S35" s="272"/>
      <c r="T35" s="159"/>
    </row>
    <row r="36" spans="2:20" ht="17.25" customHeight="1">
      <c r="B36" s="159"/>
      <c r="C36" s="204"/>
      <c r="D36" s="287"/>
      <c r="E36" s="291"/>
      <c r="F36" s="270"/>
      <c r="G36" s="267"/>
      <c r="H36" s="267"/>
      <c r="I36" s="267"/>
      <c r="J36" s="267"/>
      <c r="K36" s="208"/>
      <c r="L36" s="268"/>
      <c r="M36" s="185"/>
      <c r="N36" s="269"/>
      <c r="O36" s="185"/>
      <c r="P36" s="270"/>
      <c r="Q36" s="267"/>
      <c r="R36" s="271"/>
      <c r="S36" s="272"/>
      <c r="T36" s="159"/>
    </row>
    <row r="37" spans="2:20" ht="17.25" customHeight="1">
      <c r="B37" s="159"/>
      <c r="C37" s="276"/>
      <c r="D37" s="276"/>
      <c r="E37" s="276"/>
      <c r="F37" s="289"/>
      <c r="G37" s="267"/>
      <c r="H37" s="267"/>
      <c r="I37" s="267"/>
      <c r="J37" s="267"/>
      <c r="K37" s="267"/>
      <c r="L37" s="274"/>
      <c r="M37" s="274"/>
      <c r="N37" s="274"/>
      <c r="O37" s="185"/>
      <c r="P37" s="274"/>
      <c r="Q37" s="275"/>
      <c r="R37" s="276"/>
      <c r="S37" s="272"/>
      <c r="T37" s="159"/>
    </row>
    <row r="38" spans="2:20" ht="17.25" customHeight="1">
      <c r="B38" s="159"/>
      <c r="C38" s="287"/>
      <c r="D38" s="276"/>
      <c r="E38" s="276"/>
      <c r="F38" s="290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6"/>
      <c r="S38" s="274"/>
      <c r="T38" s="159"/>
    </row>
    <row r="39" spans="2:20" ht="17.25" customHeight="1">
      <c r="B39" s="159"/>
      <c r="C39" s="159"/>
      <c r="D39" s="159"/>
      <c r="E39" s="163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</row>
  </sheetData>
  <sheetProtection/>
  <mergeCells count="2">
    <mergeCell ref="K6:M6"/>
    <mergeCell ref="G5:S5"/>
  </mergeCells>
  <printOptions/>
  <pageMargins left="0.7086614173228347" right="0.5905511811023623" top="0.7480314960629921" bottom="0.7480314960629921" header="0.31496062992125984" footer="0.31496062992125984"/>
  <pageSetup firstPageNumber="7" useFirstPageNumber="1" fitToHeight="1" fitToWidth="1" horizontalDpi="600" verticalDpi="600" orientation="landscape" paperSize="9" scale="95" r:id="rId1"/>
  <headerFooter scaleWithDoc="0" alignWithMargins="0">
    <oddFooter>&amp;L&amp;"Times New Roman,Regular"&amp;11The accompanying notes are an integral part of these financial statements.
________________________________DIRECTOR            &amp;R&amp;"Times New Roman,Regular"&amp;11______________________________DIRECTOR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zoomScalePageLayoutView="0" workbookViewId="0" topLeftCell="A5">
      <selection activeCell="F26" sqref="F26"/>
    </sheetView>
  </sheetViews>
  <sheetFormatPr defaultColWidth="9.140625" defaultRowHeight="15.75" customHeight="1"/>
  <cols>
    <col min="1" max="2" width="1.7109375" style="5" customWidth="1"/>
    <col min="3" max="3" width="35.421875" style="5" customWidth="1"/>
    <col min="4" max="4" width="10.57421875" style="34" customWidth="1"/>
    <col min="5" max="5" width="1.28515625" style="5" customWidth="1"/>
    <col min="6" max="6" width="15.7109375" style="5" customWidth="1"/>
    <col min="7" max="7" width="1.28515625" style="5" customWidth="1"/>
    <col min="8" max="8" width="15.7109375" style="57" customWidth="1"/>
    <col min="9" max="9" width="1.28515625" style="57" customWidth="1"/>
    <col min="10" max="10" width="15.7109375" style="57" customWidth="1"/>
    <col min="11" max="11" width="1.28515625" style="5" customWidth="1"/>
    <col min="12" max="12" width="15.7109375" style="5" customWidth="1"/>
    <col min="13" max="13" width="1.28515625" style="5" customWidth="1"/>
    <col min="14" max="14" width="15.7109375" style="5" customWidth="1"/>
    <col min="15" max="16384" width="9.140625" style="5" customWidth="1"/>
  </cols>
  <sheetData>
    <row r="1" spans="1:14" ht="18.75" customHeight="1">
      <c r="A1" s="64" t="str">
        <f>'BS-3,4,5'!A1</f>
        <v>PORN PROM METAL PUBLIC COMPANY LIMITED AND ITS SUBSIDIARIES</v>
      </c>
      <c r="B1" s="2"/>
      <c r="C1" s="2"/>
      <c r="D1" s="10"/>
      <c r="E1" s="2"/>
      <c r="F1" s="2"/>
      <c r="G1" s="3"/>
      <c r="H1" s="4"/>
      <c r="I1" s="4"/>
      <c r="J1" s="4"/>
      <c r="N1" s="33"/>
    </row>
    <row r="2" spans="1:14" ht="18.75" customHeight="1">
      <c r="A2" s="65" t="s">
        <v>21</v>
      </c>
      <c r="B2" s="2"/>
      <c r="C2" s="2"/>
      <c r="D2" s="10"/>
      <c r="E2" s="6"/>
      <c r="F2" s="6"/>
      <c r="G2" s="7"/>
      <c r="H2" s="8"/>
      <c r="I2" s="8"/>
      <c r="J2" s="8"/>
      <c r="N2" s="33"/>
    </row>
    <row r="3" spans="1:14" ht="18.75" customHeight="1">
      <c r="A3" s="64" t="str">
        <f>'SH-7'!A3</f>
        <v>FOR THE YEARS ENDED DECEMBER 31, 2014 AND 2013</v>
      </c>
      <c r="B3" s="2"/>
      <c r="C3" s="2"/>
      <c r="D3" s="10"/>
      <c r="E3" s="6"/>
      <c r="F3" s="6"/>
      <c r="G3" s="7"/>
      <c r="H3" s="8"/>
      <c r="I3" s="8"/>
      <c r="J3" s="8"/>
      <c r="K3" s="7"/>
      <c r="L3" s="7"/>
      <c r="M3" s="7"/>
      <c r="N3" s="9"/>
    </row>
    <row r="4" spans="1:14" ht="18" customHeight="1">
      <c r="A4" s="1"/>
      <c r="B4" s="2"/>
      <c r="C4" s="2"/>
      <c r="D4" s="10"/>
      <c r="E4" s="6"/>
      <c r="F4" s="6"/>
      <c r="G4" s="7"/>
      <c r="H4" s="8"/>
      <c r="I4" s="8"/>
      <c r="J4" s="8"/>
      <c r="K4" s="7"/>
      <c r="L4" s="7"/>
      <c r="M4" s="7"/>
      <c r="N4" s="7"/>
    </row>
    <row r="5" spans="2:14" ht="18" customHeight="1">
      <c r="B5" s="3"/>
      <c r="C5" s="3"/>
      <c r="E5" s="7"/>
      <c r="F5" s="7"/>
      <c r="G5" s="7"/>
      <c r="H5" s="8"/>
      <c r="I5" s="8"/>
      <c r="J5" s="8"/>
      <c r="K5" s="7"/>
      <c r="L5" s="7"/>
      <c r="M5" s="7"/>
      <c r="N5" s="7"/>
    </row>
    <row r="6" spans="1:14" ht="18" customHeight="1">
      <c r="A6" s="35"/>
      <c r="B6" s="3"/>
      <c r="C6" s="3"/>
      <c r="D6" s="9"/>
      <c r="E6" s="3"/>
      <c r="F6" s="322" t="s">
        <v>141</v>
      </c>
      <c r="G6" s="322"/>
      <c r="H6" s="322"/>
      <c r="I6" s="322"/>
      <c r="J6" s="322"/>
      <c r="K6" s="322"/>
      <c r="L6" s="322"/>
      <c r="M6" s="322"/>
      <c r="N6" s="322"/>
    </row>
    <row r="7" spans="1:14" ht="18" customHeight="1">
      <c r="A7" s="3"/>
      <c r="B7" s="3"/>
      <c r="C7" s="7"/>
      <c r="D7" s="9"/>
      <c r="E7" s="36"/>
      <c r="F7" s="36" t="s">
        <v>53</v>
      </c>
      <c r="G7" s="36"/>
      <c r="H7" s="5"/>
      <c r="I7" s="37"/>
      <c r="J7" s="323" t="s">
        <v>22</v>
      </c>
      <c r="K7" s="323"/>
      <c r="L7" s="323"/>
      <c r="M7" s="9"/>
      <c r="N7" s="9"/>
    </row>
    <row r="8" spans="1:14" ht="18" customHeight="1">
      <c r="A8" s="3"/>
      <c r="B8" s="3"/>
      <c r="C8" s="7"/>
      <c r="D8" s="9"/>
      <c r="E8" s="36"/>
      <c r="F8" s="38" t="s">
        <v>54</v>
      </c>
      <c r="G8" s="29"/>
      <c r="H8" s="29" t="s">
        <v>56</v>
      </c>
      <c r="I8" s="39"/>
      <c r="J8" s="29" t="s">
        <v>23</v>
      </c>
      <c r="K8" s="40"/>
      <c r="L8" s="40"/>
      <c r="M8" s="9"/>
      <c r="N8" s="9"/>
    </row>
    <row r="9" spans="1:26" ht="18" customHeight="1">
      <c r="A9" s="3"/>
      <c r="B9" s="3"/>
      <c r="C9" s="7"/>
      <c r="D9" s="30" t="s">
        <v>12</v>
      </c>
      <c r="E9" s="36"/>
      <c r="F9" s="30" t="s">
        <v>55</v>
      </c>
      <c r="G9" s="41"/>
      <c r="H9" s="30" t="s">
        <v>57</v>
      </c>
      <c r="I9" s="42"/>
      <c r="J9" s="30" t="s">
        <v>58</v>
      </c>
      <c r="K9" s="43"/>
      <c r="L9" s="30" t="s">
        <v>10</v>
      </c>
      <c r="M9" s="44"/>
      <c r="N9" s="45" t="s">
        <v>24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14" ht="9" customHeight="1">
      <c r="A10" s="3"/>
      <c r="B10" s="3"/>
      <c r="C10" s="7"/>
      <c r="D10" s="9"/>
      <c r="E10" s="36"/>
      <c r="F10" s="47"/>
      <c r="G10" s="47"/>
      <c r="H10" s="48"/>
      <c r="I10" s="49"/>
      <c r="J10" s="50"/>
      <c r="K10" s="44"/>
      <c r="L10" s="9"/>
      <c r="M10" s="44"/>
      <c r="N10" s="44"/>
    </row>
    <row r="11" spans="1:14" ht="18" customHeight="1">
      <c r="A11" s="51" t="s">
        <v>103</v>
      </c>
      <c r="D11" s="9"/>
      <c r="E11" s="52"/>
      <c r="F11" s="53">
        <v>160000</v>
      </c>
      <c r="G11" s="53"/>
      <c r="H11" s="53">
        <v>78644</v>
      </c>
      <c r="I11" s="53"/>
      <c r="J11" s="53">
        <v>16000</v>
      </c>
      <c r="K11" s="53"/>
      <c r="L11" s="53">
        <v>286600</v>
      </c>
      <c r="M11" s="53"/>
      <c r="N11" s="53">
        <f>SUM(F11:L11)</f>
        <v>541244</v>
      </c>
    </row>
    <row r="12" spans="1:14" ht="18" customHeight="1">
      <c r="A12" s="66" t="s">
        <v>136</v>
      </c>
      <c r="D12" s="9">
        <v>26</v>
      </c>
      <c r="E12" s="52"/>
      <c r="F12" s="84">
        <v>0</v>
      </c>
      <c r="G12" s="53"/>
      <c r="H12" s="84">
        <v>0</v>
      </c>
      <c r="I12" s="53"/>
      <c r="J12" s="84">
        <v>0</v>
      </c>
      <c r="K12" s="53"/>
      <c r="L12" s="53">
        <v>-17600</v>
      </c>
      <c r="M12" s="53"/>
      <c r="N12" s="53">
        <f>SUM(F12:L12)</f>
        <v>-17600</v>
      </c>
    </row>
    <row r="13" spans="1:26" ht="18" customHeight="1">
      <c r="A13" s="128" t="s">
        <v>188</v>
      </c>
      <c r="B13" s="46"/>
      <c r="C13" s="46"/>
      <c r="D13" s="9"/>
      <c r="E13" s="54"/>
      <c r="F13" s="158">
        <v>0</v>
      </c>
      <c r="G13" s="55"/>
      <c r="H13" s="158">
        <v>0</v>
      </c>
      <c r="I13" s="55"/>
      <c r="J13" s="158">
        <v>0</v>
      </c>
      <c r="K13" s="55"/>
      <c r="L13" s="182">
        <f>'PL-6'!P33</f>
        <v>48027</v>
      </c>
      <c r="M13" s="55"/>
      <c r="N13" s="183">
        <f>SUM(F13:L13)</f>
        <v>48027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14" ht="18" customHeight="1">
      <c r="A14" s="126" t="s">
        <v>189</v>
      </c>
      <c r="D14" s="9"/>
      <c r="E14" s="52"/>
      <c r="F14" s="84">
        <f>SUM(F11:F13)</f>
        <v>160000</v>
      </c>
      <c r="G14" s="84"/>
      <c r="H14" s="84">
        <f>SUM(H11:H13)</f>
        <v>78644</v>
      </c>
      <c r="I14" s="84"/>
      <c r="J14" s="84">
        <f>SUM(J11:J13)</f>
        <v>16000</v>
      </c>
      <c r="K14" s="84"/>
      <c r="L14" s="84">
        <f>SUM(L11:L13)</f>
        <v>317027</v>
      </c>
      <c r="M14" s="53"/>
      <c r="N14" s="84">
        <f>SUM(N11:N13)</f>
        <v>571671</v>
      </c>
    </row>
    <row r="15" spans="1:14" ht="18" customHeight="1">
      <c r="A15" s="128" t="s">
        <v>209</v>
      </c>
      <c r="D15" s="263">
        <v>20</v>
      </c>
      <c r="E15" s="293"/>
      <c r="F15" s="274">
        <v>0</v>
      </c>
      <c r="G15" s="274"/>
      <c r="H15" s="274">
        <v>2</v>
      </c>
      <c r="I15" s="274"/>
      <c r="J15" s="274">
        <v>0</v>
      </c>
      <c r="K15" s="274"/>
      <c r="L15" s="274">
        <v>0</v>
      </c>
      <c r="M15" s="293"/>
      <c r="N15" s="292">
        <f>SUM(F15:L15)</f>
        <v>2</v>
      </c>
    </row>
    <row r="16" spans="1:14" ht="18" customHeight="1">
      <c r="A16" s="66" t="s">
        <v>136</v>
      </c>
      <c r="D16" s="263">
        <v>26</v>
      </c>
      <c r="E16" s="273"/>
      <c r="F16" s="264">
        <v>0</v>
      </c>
      <c r="G16" s="278"/>
      <c r="H16" s="264">
        <v>0</v>
      </c>
      <c r="I16" s="278"/>
      <c r="J16" s="278">
        <v>0</v>
      </c>
      <c r="K16" s="278"/>
      <c r="L16" s="274">
        <v>-16000</v>
      </c>
      <c r="M16" s="278"/>
      <c r="N16" s="292">
        <f>SUM(F16:L16)</f>
        <v>-16000</v>
      </c>
    </row>
    <row r="17" spans="1:14" ht="18" customHeight="1">
      <c r="A17" s="66" t="s">
        <v>198</v>
      </c>
      <c r="D17" s="263">
        <v>21</v>
      </c>
      <c r="E17" s="273"/>
      <c r="F17" s="264">
        <v>0</v>
      </c>
      <c r="G17" s="278"/>
      <c r="H17" s="264"/>
      <c r="I17" s="278"/>
      <c r="J17" s="274">
        <v>968</v>
      </c>
      <c r="K17" s="278"/>
      <c r="L17" s="274">
        <f>+-J17</f>
        <v>-968</v>
      </c>
      <c r="M17" s="278"/>
      <c r="N17" s="292">
        <f>SUM(F17:L17)</f>
        <v>0</v>
      </c>
    </row>
    <row r="18" spans="1:26" ht="18" customHeight="1">
      <c r="A18" s="128" t="s">
        <v>188</v>
      </c>
      <c r="B18" s="46"/>
      <c r="C18" s="46"/>
      <c r="D18" s="9"/>
      <c r="E18" s="54"/>
      <c r="F18" s="84">
        <v>0</v>
      </c>
      <c r="G18" s="142"/>
      <c r="H18" s="84">
        <v>0</v>
      </c>
      <c r="I18" s="142"/>
      <c r="J18" s="84">
        <v>0</v>
      </c>
      <c r="K18" s="84"/>
      <c r="L18" s="84">
        <f>'PL-6'!N33</f>
        <v>19354</v>
      </c>
      <c r="M18" s="55"/>
      <c r="N18" s="55">
        <f>SUM(F18:L18)</f>
        <v>19354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14" ht="18" customHeight="1" thickBot="1">
      <c r="A19" s="126" t="s">
        <v>190</v>
      </c>
      <c r="D19" s="9"/>
      <c r="E19" s="52"/>
      <c r="F19" s="56">
        <f>SUM(F14:F18)</f>
        <v>160000</v>
      </c>
      <c r="G19" s="53"/>
      <c r="H19" s="56">
        <f>SUM(H14:H18)</f>
        <v>78646</v>
      </c>
      <c r="I19" s="53"/>
      <c r="J19" s="56">
        <f>SUM(J14:J18)</f>
        <v>16968</v>
      </c>
      <c r="K19" s="53"/>
      <c r="L19" s="56">
        <f>SUM(L14:L18)</f>
        <v>319413</v>
      </c>
      <c r="M19" s="53"/>
      <c r="N19" s="56">
        <f>SUM(N14:N18)</f>
        <v>575027</v>
      </c>
    </row>
    <row r="20" spans="1:14" ht="18" customHeight="1" thickTop="1">
      <c r="A20" s="51"/>
      <c r="D20" s="9"/>
      <c r="E20" s="52"/>
      <c r="F20" s="55"/>
      <c r="G20" s="53"/>
      <c r="H20" s="55"/>
      <c r="I20" s="53"/>
      <c r="J20" s="55"/>
      <c r="K20" s="53"/>
      <c r="L20" s="55"/>
      <c r="M20" s="53"/>
      <c r="N20" s="55"/>
    </row>
    <row r="21" spans="3:20" s="46" customFormat="1" ht="15.75" customHeight="1">
      <c r="C21" s="262"/>
      <c r="D21" s="266"/>
      <c r="E21" s="266"/>
      <c r="F21" s="266"/>
      <c r="G21" s="266"/>
      <c r="H21" s="266"/>
      <c r="I21" s="266"/>
      <c r="J21" s="266"/>
      <c r="K21" s="277"/>
      <c r="L21" s="292"/>
      <c r="M21" s="265"/>
      <c r="N21" s="292"/>
      <c r="O21" s="265"/>
      <c r="P21" s="292"/>
      <c r="Q21" s="265"/>
      <c r="R21" s="292"/>
      <c r="S21" s="265"/>
      <c r="T21" s="292"/>
    </row>
    <row r="22" spans="3:20" s="46" customFormat="1" ht="15.75" customHeight="1">
      <c r="C22" s="205"/>
      <c r="D22" s="266"/>
      <c r="E22" s="266"/>
      <c r="F22" s="266"/>
      <c r="G22" s="266"/>
      <c r="H22" s="266"/>
      <c r="I22" s="266"/>
      <c r="J22" s="263"/>
      <c r="K22" s="273"/>
      <c r="L22" s="264"/>
      <c r="M22" s="278"/>
      <c r="N22" s="264"/>
      <c r="O22" s="278"/>
      <c r="P22" s="278"/>
      <c r="Q22" s="278"/>
      <c r="R22" s="274"/>
      <c r="S22" s="278"/>
      <c r="T22" s="292"/>
    </row>
    <row r="23" spans="3:20" s="46" customFormat="1" ht="15.75" customHeight="1">
      <c r="C23" s="266"/>
      <c r="D23" s="266"/>
      <c r="E23" s="266"/>
      <c r="F23" s="266"/>
      <c r="G23" s="266"/>
      <c r="H23" s="266"/>
      <c r="I23" s="266"/>
      <c r="J23" s="266"/>
      <c r="K23" s="273"/>
      <c r="L23" s="264"/>
      <c r="M23" s="278"/>
      <c r="N23" s="264"/>
      <c r="O23" s="278"/>
      <c r="P23" s="278"/>
      <c r="Q23" s="278"/>
      <c r="R23" s="274"/>
      <c r="S23" s="278"/>
      <c r="T23" s="292"/>
    </row>
    <row r="24" spans="3:20" s="46" customFormat="1" ht="15.75" customHeight="1">
      <c r="C24" s="262"/>
      <c r="D24" s="266"/>
      <c r="E24" s="266"/>
      <c r="F24" s="266"/>
      <c r="G24" s="266"/>
      <c r="H24" s="266"/>
      <c r="I24" s="266"/>
      <c r="J24" s="266"/>
      <c r="K24" s="277"/>
      <c r="L24" s="292"/>
      <c r="M24" s="265"/>
      <c r="N24" s="292"/>
      <c r="O24" s="265"/>
      <c r="P24" s="292"/>
      <c r="Q24" s="265"/>
      <c r="R24" s="292"/>
      <c r="S24" s="265"/>
      <c r="T24" s="292"/>
    </row>
    <row r="25" spans="3:20" s="46" customFormat="1" ht="15.75" customHeight="1">
      <c r="C25" s="266"/>
      <c r="D25" s="294"/>
      <c r="E25" s="294"/>
      <c r="F25" s="294"/>
      <c r="G25" s="294"/>
      <c r="H25" s="294"/>
      <c r="I25" s="294"/>
      <c r="J25" s="263"/>
      <c r="K25" s="294"/>
      <c r="L25" s="274"/>
      <c r="M25" s="274"/>
      <c r="N25" s="274"/>
      <c r="O25" s="274"/>
      <c r="P25" s="274"/>
      <c r="Q25" s="274"/>
      <c r="R25" s="274"/>
      <c r="S25" s="294"/>
      <c r="T25" s="292"/>
    </row>
    <row r="26" spans="3:20" s="46" customFormat="1" ht="15.75" customHeight="1">
      <c r="C26" s="205"/>
      <c r="D26" s="266"/>
      <c r="E26" s="266"/>
      <c r="F26" s="266"/>
      <c r="G26" s="266"/>
      <c r="H26" s="266"/>
      <c r="I26" s="266"/>
      <c r="J26" s="263"/>
      <c r="K26" s="273"/>
      <c r="L26" s="264"/>
      <c r="M26" s="278"/>
      <c r="N26" s="264"/>
      <c r="O26" s="278"/>
      <c r="P26" s="278"/>
      <c r="Q26" s="278"/>
      <c r="R26" s="274"/>
      <c r="S26" s="278"/>
      <c r="T26" s="292"/>
    </row>
    <row r="27" spans="3:20" s="46" customFormat="1" ht="15.75" customHeight="1">
      <c r="C27" s="204"/>
      <c r="D27" s="266"/>
      <c r="E27" s="266"/>
      <c r="F27" s="266"/>
      <c r="G27" s="266"/>
      <c r="H27" s="266"/>
      <c r="I27" s="266"/>
      <c r="J27" s="263"/>
      <c r="K27" s="273"/>
      <c r="L27" s="264"/>
      <c r="M27" s="278"/>
      <c r="N27" s="264"/>
      <c r="O27" s="278"/>
      <c r="P27" s="274"/>
      <c r="Q27" s="278"/>
      <c r="R27" s="274"/>
      <c r="S27" s="278"/>
      <c r="T27" s="292"/>
    </row>
    <row r="28" spans="3:20" s="46" customFormat="1" ht="15.75" customHeight="1">
      <c r="C28" s="266"/>
      <c r="D28" s="266"/>
      <c r="E28" s="266"/>
      <c r="F28" s="266"/>
      <c r="G28" s="266"/>
      <c r="H28" s="266"/>
      <c r="I28" s="266"/>
      <c r="J28" s="266"/>
      <c r="K28" s="289"/>
      <c r="L28" s="185"/>
      <c r="M28" s="274"/>
      <c r="N28" s="185"/>
      <c r="O28" s="274"/>
      <c r="P28" s="274"/>
      <c r="Q28" s="274"/>
      <c r="R28" s="274"/>
      <c r="S28" s="274"/>
      <c r="T28" s="292"/>
    </row>
    <row r="29" spans="3:20" s="46" customFormat="1" ht="15.75" customHeight="1">
      <c r="C29" s="262"/>
      <c r="D29" s="276"/>
      <c r="E29" s="266"/>
      <c r="F29" s="266"/>
      <c r="G29" s="266"/>
      <c r="H29" s="266"/>
      <c r="I29" s="266"/>
      <c r="J29" s="266"/>
      <c r="K29" s="277"/>
      <c r="L29" s="278"/>
      <c r="M29" s="278"/>
      <c r="N29" s="278"/>
      <c r="O29" s="278"/>
      <c r="P29" s="278"/>
      <c r="Q29" s="278"/>
      <c r="R29" s="278"/>
      <c r="S29" s="278"/>
      <c r="T29" s="278"/>
    </row>
  </sheetData>
  <sheetProtection/>
  <mergeCells count="2">
    <mergeCell ref="F6:N6"/>
    <mergeCell ref="J7:L7"/>
  </mergeCells>
  <printOptions/>
  <pageMargins left="0.7086614173228347" right="0.5905511811023623" top="0.7480314960629921" bottom="0.7480314960629921" header="0.31496062992125984" footer="0.31496062992125984"/>
  <pageSetup firstPageNumber="8" useFirstPageNumber="1" horizontalDpi="600" verticalDpi="600" orientation="landscape" paperSize="9" r:id="rId1"/>
  <headerFooter scaleWithDoc="0" alignWithMargins="0">
    <oddFooter>&amp;L&amp;"Times New Roman,Regular"&amp;11The accompanying notes are an integral part of these financial statements.
________________________________DIRECTOR          ______________________________DIRECTOR     &amp;R&amp;"Times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6"/>
  <sheetViews>
    <sheetView tabSelected="1" view="pageBreakPreview" zoomScaleSheetLayoutView="100" zoomScalePageLayoutView="0" workbookViewId="0" topLeftCell="A25">
      <selection activeCell="K38" sqref="K38"/>
    </sheetView>
  </sheetViews>
  <sheetFormatPr defaultColWidth="9.140625" defaultRowHeight="18" customHeight="1"/>
  <cols>
    <col min="1" max="3" width="1.7109375" style="18" customWidth="1"/>
    <col min="4" max="4" width="21.421875" style="132" customWidth="1"/>
    <col min="5" max="5" width="25.140625" style="18" customWidth="1"/>
    <col min="6" max="6" width="1.421875" style="18" customWidth="1"/>
    <col min="7" max="7" width="10.8515625" style="18" customWidth="1"/>
    <col min="8" max="8" width="1.421875" style="18" customWidth="1"/>
    <col min="9" max="9" width="10.8515625" style="18" customWidth="1"/>
    <col min="10" max="10" width="1.421875" style="18" customWidth="1"/>
    <col min="11" max="11" width="10.8515625" style="18" customWidth="1"/>
    <col min="12" max="12" width="1.421875" style="18" customWidth="1"/>
    <col min="13" max="13" width="10.8515625" style="18" customWidth="1"/>
    <col min="14" max="14" width="0.9921875" style="18" customWidth="1"/>
    <col min="15" max="15" width="6.421875" style="18" customWidth="1"/>
    <col min="16" max="16" width="5.140625" style="18" customWidth="1"/>
    <col min="17" max="17" width="7.7109375" style="18" customWidth="1"/>
    <col min="18" max="18" width="5.140625" style="18" bestFit="1" customWidth="1"/>
    <col min="19" max="19" width="5.140625" style="15" customWidth="1"/>
    <col min="20" max="20" width="13.00390625" style="15" customWidth="1"/>
    <col min="21" max="21" width="9.140625" style="15" customWidth="1"/>
    <col min="22" max="22" width="14.7109375" style="15" customWidth="1"/>
    <col min="23" max="23" width="5.00390625" style="15" customWidth="1"/>
    <col min="24" max="24" width="0.85546875" style="15" hidden="1" customWidth="1"/>
    <col min="25" max="26" width="9.140625" style="15" hidden="1" customWidth="1"/>
    <col min="27" max="27" width="9.140625" style="301" customWidth="1"/>
    <col min="28" max="28" width="3.7109375" style="301" customWidth="1"/>
    <col min="29" max="29" width="11.7109375" style="301" customWidth="1"/>
    <col min="30" max="30" width="2.28125" style="301" customWidth="1"/>
    <col min="31" max="31" width="9.140625" style="301" customWidth="1"/>
    <col min="32" max="32" width="2.28125" style="301" customWidth="1"/>
    <col min="33" max="33" width="10.7109375" style="301" customWidth="1"/>
    <col min="34" max="37" width="9.140625" style="15" customWidth="1"/>
    <col min="38" max="16384" width="9.140625" style="18" customWidth="1"/>
  </cols>
  <sheetData>
    <row r="1" spans="1:18" ht="18" customHeight="1">
      <c r="A1" s="19" t="str">
        <f>'BS-3,4,5'!A1</f>
        <v>PORN PROM METAL PUBLIC COMPANY LIMITED AND ITS SUBSIDIARIES</v>
      </c>
      <c r="B1" s="15"/>
      <c r="C1" s="15"/>
      <c r="D1" s="91"/>
      <c r="E1" s="15"/>
      <c r="F1" s="16"/>
      <c r="G1" s="12"/>
      <c r="H1" s="17"/>
      <c r="I1" s="68"/>
      <c r="J1" s="15"/>
      <c r="L1" s="17"/>
      <c r="M1" s="69"/>
      <c r="Q1" s="15"/>
      <c r="R1" s="15"/>
    </row>
    <row r="2" spans="1:18" ht="18" customHeight="1">
      <c r="A2" s="19" t="s">
        <v>11</v>
      </c>
      <c r="B2" s="15"/>
      <c r="C2" s="15"/>
      <c r="D2" s="91"/>
      <c r="E2" s="15"/>
      <c r="F2" s="16"/>
      <c r="G2" s="12"/>
      <c r="H2" s="17"/>
      <c r="I2" s="70"/>
      <c r="J2" s="15"/>
      <c r="L2" s="17"/>
      <c r="M2" s="69"/>
      <c r="Q2" s="15"/>
      <c r="R2" s="15"/>
    </row>
    <row r="3" spans="1:18" ht="18" customHeight="1">
      <c r="A3" s="20" t="str">
        <f>'SH-7'!A3</f>
        <v>FOR THE YEARS ENDED DECEMBER 31, 2014 AND 2013</v>
      </c>
      <c r="B3" s="15"/>
      <c r="C3" s="15"/>
      <c r="D3" s="91"/>
      <c r="E3" s="15"/>
      <c r="F3" s="16"/>
      <c r="G3" s="12"/>
      <c r="H3" s="17"/>
      <c r="I3" s="12"/>
      <c r="J3" s="15"/>
      <c r="K3" s="12"/>
      <c r="L3" s="17"/>
      <c r="M3" s="12"/>
      <c r="Q3" s="15"/>
      <c r="R3" s="15"/>
    </row>
    <row r="4" spans="1:18" ht="5.25" customHeight="1">
      <c r="A4" s="20"/>
      <c r="B4" s="15"/>
      <c r="C4" s="15"/>
      <c r="D4" s="91"/>
      <c r="E4" s="15"/>
      <c r="F4" s="16"/>
      <c r="G4" s="12"/>
      <c r="H4" s="17"/>
      <c r="I4" s="12"/>
      <c r="J4" s="15"/>
      <c r="K4" s="12"/>
      <c r="L4" s="17"/>
      <c r="M4" s="12"/>
      <c r="Q4" s="15"/>
      <c r="R4" s="15"/>
    </row>
    <row r="5" spans="7:18" ht="18" customHeight="1">
      <c r="G5" s="319" t="s">
        <v>87</v>
      </c>
      <c r="H5" s="319"/>
      <c r="I5" s="319"/>
      <c r="J5" s="319"/>
      <c r="K5" s="319"/>
      <c r="L5" s="319"/>
      <c r="M5" s="319"/>
      <c r="Q5" s="15"/>
      <c r="R5" s="15"/>
    </row>
    <row r="6" spans="7:18" ht="18" customHeight="1">
      <c r="G6" s="320" t="s">
        <v>92</v>
      </c>
      <c r="H6" s="320"/>
      <c r="I6" s="320"/>
      <c r="J6" s="71"/>
      <c r="K6" s="325" t="s">
        <v>93</v>
      </c>
      <c r="L6" s="325"/>
      <c r="M6" s="325"/>
      <c r="Q6" s="15"/>
      <c r="R6" s="15"/>
    </row>
    <row r="7" spans="7:18" ht="18" customHeight="1">
      <c r="G7" s="319" t="s">
        <v>94</v>
      </c>
      <c r="H7" s="319"/>
      <c r="I7" s="319"/>
      <c r="J7" s="71"/>
      <c r="K7" s="313" t="s">
        <v>94</v>
      </c>
      <c r="L7" s="313"/>
      <c r="M7" s="313"/>
      <c r="Q7" s="15"/>
      <c r="R7" s="15"/>
    </row>
    <row r="8" spans="1:18" ht="18" customHeight="1">
      <c r="A8" s="27"/>
      <c r="B8" s="27"/>
      <c r="C8" s="27"/>
      <c r="E8" s="27"/>
      <c r="F8" s="28"/>
      <c r="G8" s="135">
        <v>2014</v>
      </c>
      <c r="I8" s="73">
        <v>2013</v>
      </c>
      <c r="J8" s="17"/>
      <c r="K8" s="137">
        <v>2014</v>
      </c>
      <c r="M8" s="73">
        <v>2013</v>
      </c>
      <c r="Q8" s="15"/>
      <c r="R8" s="15"/>
    </row>
    <row r="9" spans="1:18" ht="5.25" customHeight="1">
      <c r="A9" s="27"/>
      <c r="B9" s="27"/>
      <c r="C9" s="27"/>
      <c r="E9" s="27"/>
      <c r="F9" s="28"/>
      <c r="G9" s="28"/>
      <c r="H9" s="136"/>
      <c r="I9" s="28"/>
      <c r="K9" s="28"/>
      <c r="L9" s="136"/>
      <c r="M9" s="28"/>
      <c r="Q9" s="15"/>
      <c r="R9" s="15"/>
    </row>
    <row r="10" spans="1:18" ht="18" customHeight="1">
      <c r="A10" s="13" t="s">
        <v>13</v>
      </c>
      <c r="B10" s="75"/>
      <c r="C10" s="75"/>
      <c r="D10" s="20"/>
      <c r="E10" s="75"/>
      <c r="F10" s="90"/>
      <c r="G10" s="83"/>
      <c r="H10" s="83"/>
      <c r="I10" s="83"/>
      <c r="K10" s="83"/>
      <c r="L10" s="83"/>
      <c r="M10" s="83"/>
      <c r="Q10" s="15"/>
      <c r="R10" s="15"/>
    </row>
    <row r="11" spans="1:33" ht="18" customHeight="1">
      <c r="A11" s="82"/>
      <c r="B11" s="82" t="s">
        <v>187</v>
      </c>
      <c r="C11" s="83"/>
      <c r="D11" s="91"/>
      <c r="E11" s="83"/>
      <c r="F11" s="86"/>
      <c r="G11" s="143">
        <f>'PL-6'!J28</f>
        <v>15180</v>
      </c>
      <c r="H11" s="81"/>
      <c r="I11" s="81">
        <f>'PL-6'!L28</f>
        <v>39901</v>
      </c>
      <c r="J11" s="81"/>
      <c r="K11" s="81">
        <f>'PL-6'!N28</f>
        <v>19354</v>
      </c>
      <c r="L11" s="81"/>
      <c r="M11" s="81">
        <f>'PL-6'!P28</f>
        <v>48027</v>
      </c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302"/>
      <c r="AB11" s="297"/>
      <c r="AC11" s="295"/>
      <c r="AD11" s="295"/>
      <c r="AE11" s="295"/>
      <c r="AF11" s="297"/>
      <c r="AG11" s="296"/>
    </row>
    <row r="12" spans="1:33" ht="18" customHeight="1">
      <c r="A12" s="82"/>
      <c r="B12" s="82" t="s">
        <v>59</v>
      </c>
      <c r="C12" s="83"/>
      <c r="D12" s="91"/>
      <c r="E12" s="83"/>
      <c r="F12" s="83"/>
      <c r="G12" s="81"/>
      <c r="H12" s="81"/>
      <c r="I12" s="81"/>
      <c r="J12" s="81"/>
      <c r="K12" s="81"/>
      <c r="L12" s="81"/>
      <c r="M12" s="81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297"/>
      <c r="AB12" s="297"/>
      <c r="AC12" s="295"/>
      <c r="AD12" s="295"/>
      <c r="AE12" s="295"/>
      <c r="AF12" s="297"/>
      <c r="AG12" s="296"/>
    </row>
    <row r="13" spans="2:33" ht="18" customHeight="1">
      <c r="B13" s="83"/>
      <c r="C13" s="82" t="s">
        <v>169</v>
      </c>
      <c r="D13" s="91"/>
      <c r="E13" s="83"/>
      <c r="F13" s="83"/>
      <c r="G13" s="221">
        <v>-621</v>
      </c>
      <c r="H13" s="220"/>
      <c r="I13" s="221">
        <v>-757</v>
      </c>
      <c r="J13" s="221"/>
      <c r="K13" s="221">
        <v>-621</v>
      </c>
      <c r="L13" s="220"/>
      <c r="M13" s="221">
        <v>-757</v>
      </c>
      <c r="Q13" s="195"/>
      <c r="R13" s="204"/>
      <c r="S13" s="195"/>
      <c r="T13" s="204"/>
      <c r="U13" s="195"/>
      <c r="V13" s="195"/>
      <c r="W13" s="195"/>
      <c r="X13" s="195"/>
      <c r="Y13" s="195"/>
      <c r="Z13" s="195"/>
      <c r="AA13" s="295"/>
      <c r="AB13" s="297"/>
      <c r="AC13" s="295"/>
      <c r="AD13" s="295"/>
      <c r="AE13" s="295"/>
      <c r="AF13" s="297"/>
      <c r="AG13" s="295"/>
    </row>
    <row r="14" spans="2:33" ht="18" customHeight="1">
      <c r="B14" s="83"/>
      <c r="C14" s="114" t="s">
        <v>161</v>
      </c>
      <c r="D14" s="91"/>
      <c r="E14" s="83"/>
      <c r="F14" s="83"/>
      <c r="G14" s="81"/>
      <c r="H14" s="81"/>
      <c r="I14" s="81"/>
      <c r="J14" s="81"/>
      <c r="K14" s="81"/>
      <c r="L14" s="81"/>
      <c r="M14" s="81"/>
      <c r="Q14" s="195"/>
      <c r="R14" s="204"/>
      <c r="S14" s="195"/>
      <c r="T14" s="204"/>
      <c r="U14" s="195"/>
      <c r="V14" s="195"/>
      <c r="W14" s="195"/>
      <c r="X14" s="195"/>
      <c r="Y14" s="195"/>
      <c r="Z14" s="195"/>
      <c r="AA14" s="295"/>
      <c r="AB14" s="297"/>
      <c r="AC14" s="295"/>
      <c r="AD14" s="295"/>
      <c r="AE14" s="295"/>
      <c r="AF14" s="297"/>
      <c r="AG14" s="295"/>
    </row>
    <row r="15" spans="2:33" ht="18" customHeight="1">
      <c r="B15" s="83"/>
      <c r="C15" s="82"/>
      <c r="D15" s="91" t="s">
        <v>145</v>
      </c>
      <c r="E15" s="83"/>
      <c r="F15" s="83"/>
      <c r="G15" s="221">
        <v>-1984</v>
      </c>
      <c r="H15" s="220"/>
      <c r="I15" s="221">
        <v>1673</v>
      </c>
      <c r="J15" s="221"/>
      <c r="K15" s="221">
        <v>-1965</v>
      </c>
      <c r="L15" s="220"/>
      <c r="M15" s="221">
        <v>1371</v>
      </c>
      <c r="Q15" s="195"/>
      <c r="R15" s="204"/>
      <c r="S15" s="195"/>
      <c r="T15" s="204"/>
      <c r="U15" s="195"/>
      <c r="V15" s="195"/>
      <c r="W15" s="195"/>
      <c r="X15" s="195"/>
      <c r="Y15" s="195"/>
      <c r="Z15" s="195"/>
      <c r="AA15" s="295"/>
      <c r="AB15" s="297"/>
      <c r="AC15" s="295"/>
      <c r="AD15" s="295"/>
      <c r="AE15" s="295"/>
      <c r="AF15" s="297"/>
      <c r="AG15" s="296"/>
    </row>
    <row r="16" spans="2:33" ht="18" customHeight="1">
      <c r="B16" s="96"/>
      <c r="C16" s="82" t="s">
        <v>162</v>
      </c>
      <c r="D16" s="91"/>
      <c r="E16" s="96"/>
      <c r="F16" s="96"/>
      <c r="G16" s="221">
        <v>701</v>
      </c>
      <c r="H16" s="220"/>
      <c r="I16" s="221">
        <v>0</v>
      </c>
      <c r="J16" s="221"/>
      <c r="K16" s="221">
        <v>701</v>
      </c>
      <c r="L16" s="220"/>
      <c r="M16" s="237">
        <v>0</v>
      </c>
      <c r="Q16" s="195"/>
      <c r="R16" s="204"/>
      <c r="S16" s="195"/>
      <c r="T16" s="204"/>
      <c r="U16" s="195"/>
      <c r="V16" s="195"/>
      <c r="W16" s="195"/>
      <c r="X16" s="195"/>
      <c r="Y16" s="195"/>
      <c r="Z16" s="195"/>
      <c r="AA16" s="295"/>
      <c r="AB16" s="297"/>
      <c r="AC16" s="295"/>
      <c r="AD16" s="295"/>
      <c r="AE16" s="295"/>
      <c r="AF16" s="297"/>
      <c r="AG16" s="296"/>
    </row>
    <row r="17" spans="2:33" ht="18" customHeight="1">
      <c r="B17" s="94"/>
      <c r="C17" s="82" t="s">
        <v>14</v>
      </c>
      <c r="D17" s="20"/>
      <c r="E17" s="94"/>
      <c r="F17" s="96"/>
      <c r="G17" s="218">
        <v>21167</v>
      </c>
      <c r="H17" s="220"/>
      <c r="I17" s="221">
        <v>17708</v>
      </c>
      <c r="J17" s="221"/>
      <c r="K17" s="221">
        <v>17309</v>
      </c>
      <c r="L17" s="220"/>
      <c r="M17" s="221">
        <v>15714</v>
      </c>
      <c r="Q17" s="195"/>
      <c r="R17" s="204"/>
      <c r="S17" s="195"/>
      <c r="T17" s="204"/>
      <c r="U17" s="195"/>
      <c r="V17" s="195"/>
      <c r="W17" s="195"/>
      <c r="X17" s="195"/>
      <c r="Y17" s="195"/>
      <c r="Z17" s="195"/>
      <c r="AA17" s="302"/>
      <c r="AB17" s="297"/>
      <c r="AC17" s="295"/>
      <c r="AD17" s="295"/>
      <c r="AE17" s="295"/>
      <c r="AF17" s="297"/>
      <c r="AG17" s="295"/>
    </row>
    <row r="18" spans="2:33" ht="18" customHeight="1">
      <c r="B18" s="94"/>
      <c r="C18" s="82" t="s">
        <v>170</v>
      </c>
      <c r="D18" s="20"/>
      <c r="E18" s="94"/>
      <c r="F18" s="96"/>
      <c r="G18" s="218">
        <f>-14</f>
        <v>-14</v>
      </c>
      <c r="H18" s="220"/>
      <c r="I18" s="221">
        <v>0</v>
      </c>
      <c r="J18" s="221"/>
      <c r="K18" s="221">
        <v>-14</v>
      </c>
      <c r="L18" s="220"/>
      <c r="M18" s="237">
        <v>0</v>
      </c>
      <c r="Q18" s="195"/>
      <c r="R18" s="204"/>
      <c r="S18" s="195"/>
      <c r="T18" s="204"/>
      <c r="U18" s="195"/>
      <c r="V18" s="195"/>
      <c r="W18" s="195"/>
      <c r="X18" s="195"/>
      <c r="Y18" s="195"/>
      <c r="Z18" s="195"/>
      <c r="AA18" s="302"/>
      <c r="AB18" s="297"/>
      <c r="AC18" s="295"/>
      <c r="AD18" s="295"/>
      <c r="AE18" s="295"/>
      <c r="AF18" s="297"/>
      <c r="AG18" s="296"/>
    </row>
    <row r="19" spans="2:33" ht="18" customHeight="1">
      <c r="B19" s="94"/>
      <c r="C19" s="82" t="s">
        <v>171</v>
      </c>
      <c r="D19" s="20"/>
      <c r="E19" s="94"/>
      <c r="F19" s="96"/>
      <c r="G19" s="221">
        <v>-38</v>
      </c>
      <c r="H19" s="220"/>
      <c r="I19" s="221">
        <v>78</v>
      </c>
      <c r="J19" s="221"/>
      <c r="K19" s="221">
        <v>-13</v>
      </c>
      <c r="L19" s="220"/>
      <c r="M19" s="221">
        <v>78</v>
      </c>
      <c r="Q19" s="195"/>
      <c r="R19" s="204"/>
      <c r="S19" s="195"/>
      <c r="T19" s="204"/>
      <c r="U19" s="195"/>
      <c r="V19" s="195"/>
      <c r="W19" s="195"/>
      <c r="X19" s="195"/>
      <c r="Y19" s="195"/>
      <c r="Z19" s="195"/>
      <c r="AA19" s="295"/>
      <c r="AB19" s="297"/>
      <c r="AC19" s="295"/>
      <c r="AD19" s="295"/>
      <c r="AE19" s="295"/>
      <c r="AF19" s="297"/>
      <c r="AG19" s="295"/>
    </row>
    <row r="20" spans="2:33" ht="18" customHeight="1">
      <c r="B20" s="96"/>
      <c r="C20" s="82" t="s">
        <v>172</v>
      </c>
      <c r="D20" s="91"/>
      <c r="E20" s="96"/>
      <c r="F20" s="96"/>
      <c r="G20" s="221">
        <v>5726</v>
      </c>
      <c r="H20" s="220"/>
      <c r="I20" s="221">
        <v>15905</v>
      </c>
      <c r="J20" s="221"/>
      <c r="K20" s="221">
        <v>5726</v>
      </c>
      <c r="L20" s="220"/>
      <c r="M20" s="221">
        <v>15905</v>
      </c>
      <c r="Q20" s="195"/>
      <c r="R20" s="204"/>
      <c r="S20" s="195"/>
      <c r="T20" s="204"/>
      <c r="U20" s="195"/>
      <c r="V20" s="195"/>
      <c r="W20" s="195"/>
      <c r="X20" s="195"/>
      <c r="Y20" s="195"/>
      <c r="Z20" s="195"/>
      <c r="AA20" s="295"/>
      <c r="AB20" s="297"/>
      <c r="AC20" s="295"/>
      <c r="AD20" s="295"/>
      <c r="AE20" s="295"/>
      <c r="AF20" s="297"/>
      <c r="AG20" s="295"/>
    </row>
    <row r="21" spans="2:33" ht="18" customHeight="1">
      <c r="B21" s="96"/>
      <c r="C21" s="82" t="s">
        <v>154</v>
      </c>
      <c r="D21" s="91"/>
      <c r="E21" s="96"/>
      <c r="F21" s="96"/>
      <c r="G21" s="299">
        <v>0</v>
      </c>
      <c r="H21" s="220"/>
      <c r="I21" s="221">
        <v>38</v>
      </c>
      <c r="J21" s="221"/>
      <c r="K21" s="299">
        <v>0</v>
      </c>
      <c r="L21" s="220"/>
      <c r="M21" s="221">
        <v>38</v>
      </c>
      <c r="Q21" s="195"/>
      <c r="R21" s="204"/>
      <c r="S21" s="195"/>
      <c r="T21" s="204"/>
      <c r="U21" s="195"/>
      <c r="V21" s="195"/>
      <c r="W21" s="195"/>
      <c r="X21" s="195"/>
      <c r="Y21" s="195"/>
      <c r="Z21" s="195"/>
      <c r="AA21" s="297"/>
      <c r="AB21" s="297"/>
      <c r="AC21" s="295"/>
      <c r="AD21" s="295"/>
      <c r="AE21" s="295"/>
      <c r="AF21" s="297"/>
      <c r="AG21" s="296"/>
    </row>
    <row r="22" spans="2:33" ht="18" customHeight="1">
      <c r="B22" s="96"/>
      <c r="C22" s="82" t="s">
        <v>73</v>
      </c>
      <c r="D22" s="91"/>
      <c r="E22" s="96"/>
      <c r="F22" s="96"/>
      <c r="G22" s="220">
        <v>570</v>
      </c>
      <c r="H22" s="220"/>
      <c r="I22" s="221">
        <v>610</v>
      </c>
      <c r="J22" s="221"/>
      <c r="K22" s="221">
        <v>551</v>
      </c>
      <c r="L22" s="220"/>
      <c r="M22" s="221">
        <v>610</v>
      </c>
      <c r="Q22" s="195"/>
      <c r="R22" s="204"/>
      <c r="S22" s="195"/>
      <c r="T22" s="204"/>
      <c r="U22" s="195"/>
      <c r="V22" s="195"/>
      <c r="W22" s="195"/>
      <c r="X22" s="195"/>
      <c r="Y22" s="195"/>
      <c r="Z22" s="195"/>
      <c r="AA22" s="295"/>
      <c r="AB22" s="297"/>
      <c r="AC22" s="295"/>
      <c r="AD22" s="295"/>
      <c r="AE22" s="295"/>
      <c r="AF22" s="297"/>
      <c r="AG22" s="295"/>
    </row>
    <row r="23" spans="2:33" ht="18" customHeight="1">
      <c r="B23" s="96"/>
      <c r="C23" s="82" t="s">
        <v>29</v>
      </c>
      <c r="D23" s="114"/>
      <c r="E23" s="96"/>
      <c r="F23" s="96"/>
      <c r="G23" s="218">
        <v>-1183</v>
      </c>
      <c r="H23" s="220"/>
      <c r="I23" s="221">
        <v>-1752</v>
      </c>
      <c r="J23" s="221"/>
      <c r="K23" s="221">
        <v>-2383</v>
      </c>
      <c r="L23" s="220"/>
      <c r="M23" s="221">
        <v>-2112</v>
      </c>
      <c r="Q23" s="195"/>
      <c r="R23" s="205"/>
      <c r="S23" s="195"/>
      <c r="T23" s="205"/>
      <c r="U23" s="195"/>
      <c r="V23" s="195"/>
      <c r="W23" s="195"/>
      <c r="X23" s="195"/>
      <c r="Y23" s="195"/>
      <c r="Z23" s="195"/>
      <c r="AA23" s="297"/>
      <c r="AB23" s="297"/>
      <c r="AC23" s="295"/>
      <c r="AD23" s="295"/>
      <c r="AE23" s="295"/>
      <c r="AF23" s="297"/>
      <c r="AG23" s="295"/>
    </row>
    <row r="24" spans="2:33" ht="18" customHeight="1">
      <c r="B24" s="96"/>
      <c r="C24" s="82" t="s">
        <v>60</v>
      </c>
      <c r="D24" s="114"/>
      <c r="E24" s="96"/>
      <c r="F24" s="96"/>
      <c r="G24" s="221">
        <v>12038</v>
      </c>
      <c r="H24" s="220"/>
      <c r="I24" s="221">
        <v>9678</v>
      </c>
      <c r="J24" s="221"/>
      <c r="K24" s="221">
        <v>12038</v>
      </c>
      <c r="L24" s="220"/>
      <c r="M24" s="221">
        <v>9678</v>
      </c>
      <c r="Q24" s="195"/>
      <c r="R24" s="204"/>
      <c r="S24" s="195"/>
      <c r="T24" s="204"/>
      <c r="U24" s="195"/>
      <c r="V24" s="195"/>
      <c r="W24" s="195"/>
      <c r="X24" s="195"/>
      <c r="Y24" s="195"/>
      <c r="Z24" s="195"/>
      <c r="AA24" s="302"/>
      <c r="AB24" s="297"/>
      <c r="AC24" s="295"/>
      <c r="AD24" s="295"/>
      <c r="AE24" s="295"/>
      <c r="AF24" s="297"/>
      <c r="AG24" s="295"/>
    </row>
    <row r="25" spans="2:33" ht="18" customHeight="1">
      <c r="B25" s="96"/>
      <c r="C25" s="82" t="s">
        <v>33</v>
      </c>
      <c r="D25" s="114"/>
      <c r="E25" s="96"/>
      <c r="F25" s="96"/>
      <c r="G25" s="238">
        <v>6579</v>
      </c>
      <c r="H25" s="220"/>
      <c r="I25" s="238">
        <v>12729</v>
      </c>
      <c r="J25" s="221"/>
      <c r="K25" s="238">
        <v>6579</v>
      </c>
      <c r="L25" s="220"/>
      <c r="M25" s="238">
        <v>12729</v>
      </c>
      <c r="Q25" s="195"/>
      <c r="R25" s="204"/>
      <c r="S25" s="195"/>
      <c r="T25" s="204"/>
      <c r="U25" s="195"/>
      <c r="V25" s="195"/>
      <c r="W25" s="195"/>
      <c r="X25" s="195"/>
      <c r="Y25" s="195"/>
      <c r="Z25" s="195"/>
      <c r="AA25" s="295"/>
      <c r="AB25" s="297"/>
      <c r="AC25" s="295"/>
      <c r="AD25" s="295"/>
      <c r="AE25" s="295"/>
      <c r="AF25" s="297"/>
      <c r="AG25" s="295"/>
    </row>
    <row r="26" spans="2:33" ht="18" customHeight="1">
      <c r="B26" s="82"/>
      <c r="C26" s="97"/>
      <c r="D26" s="91"/>
      <c r="E26" s="96"/>
      <c r="F26" s="96"/>
      <c r="G26" s="80">
        <f>SUM(G11:G25)</f>
        <v>58121</v>
      </c>
      <c r="H26" s="81"/>
      <c r="I26" s="80">
        <f>SUM(I11:I25)</f>
        <v>95811</v>
      </c>
      <c r="J26" s="81"/>
      <c r="K26" s="80">
        <f>SUM(K11:K25)</f>
        <v>57262</v>
      </c>
      <c r="L26" s="81"/>
      <c r="M26" s="80">
        <f>SUM(M11:M25)</f>
        <v>101281</v>
      </c>
      <c r="Q26" s="195"/>
      <c r="R26" s="204"/>
      <c r="S26" s="195"/>
      <c r="T26" s="204"/>
      <c r="U26" s="195"/>
      <c r="V26" s="195"/>
      <c r="W26" s="195"/>
      <c r="X26" s="195"/>
      <c r="Y26" s="195"/>
      <c r="Z26" s="195"/>
      <c r="AA26" s="295"/>
      <c r="AB26" s="297"/>
      <c r="AC26" s="295"/>
      <c r="AD26" s="295"/>
      <c r="AE26" s="295"/>
      <c r="AF26" s="297"/>
      <c r="AG26" s="295"/>
    </row>
    <row r="27" spans="2:33" ht="18" customHeight="1">
      <c r="B27" s="82"/>
      <c r="C27" s="147" t="s">
        <v>155</v>
      </c>
      <c r="D27" s="91"/>
      <c r="E27" s="96"/>
      <c r="F27" s="96"/>
      <c r="G27" s="80"/>
      <c r="H27" s="81"/>
      <c r="I27" s="80"/>
      <c r="J27" s="81"/>
      <c r="K27" s="80"/>
      <c r="L27" s="81"/>
      <c r="M27" s="80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298"/>
      <c r="AB27" s="297"/>
      <c r="AC27" s="298"/>
      <c r="AD27" s="298"/>
      <c r="AE27" s="298"/>
      <c r="AF27" s="297"/>
      <c r="AG27" s="298"/>
    </row>
    <row r="28" spans="1:33" ht="18" customHeight="1">
      <c r="A28" s="25"/>
      <c r="B28" s="25"/>
      <c r="C28" s="13" t="s">
        <v>15</v>
      </c>
      <c r="D28" s="20"/>
      <c r="E28" s="94"/>
      <c r="F28" s="94"/>
      <c r="G28" s="144"/>
      <c r="H28" s="144"/>
      <c r="I28" s="81"/>
      <c r="J28" s="81"/>
      <c r="K28" s="81"/>
      <c r="L28" s="144"/>
      <c r="M28" s="81"/>
      <c r="Q28" s="195"/>
      <c r="R28" s="206"/>
      <c r="S28" s="195"/>
      <c r="T28" s="206"/>
      <c r="U28" s="195"/>
      <c r="V28" s="195"/>
      <c r="W28" s="195"/>
      <c r="X28" s="195"/>
      <c r="Y28" s="195"/>
      <c r="Z28" s="195"/>
      <c r="AA28" s="298"/>
      <c r="AB28" s="297"/>
      <c r="AC28" s="298"/>
      <c r="AD28" s="298"/>
      <c r="AE28" s="298"/>
      <c r="AF28" s="297"/>
      <c r="AG28" s="298"/>
    </row>
    <row r="29" spans="2:33" ht="18" customHeight="1">
      <c r="B29" s="96"/>
      <c r="C29" s="82" t="s">
        <v>28</v>
      </c>
      <c r="D29" s="91"/>
      <c r="E29" s="96"/>
      <c r="F29" s="96"/>
      <c r="G29" s="218">
        <v>30965</v>
      </c>
      <c r="H29" s="220"/>
      <c r="I29" s="221">
        <v>8561</v>
      </c>
      <c r="J29" s="221"/>
      <c r="K29" s="221">
        <v>31239</v>
      </c>
      <c r="L29" s="220"/>
      <c r="M29" s="221">
        <v>9131</v>
      </c>
      <c r="Q29" s="195"/>
      <c r="R29" s="206"/>
      <c r="S29" s="195"/>
      <c r="T29" s="206"/>
      <c r="U29" s="195"/>
      <c r="V29" s="195"/>
      <c r="W29" s="195"/>
      <c r="X29" s="195"/>
      <c r="Y29" s="195"/>
      <c r="Z29" s="195"/>
      <c r="AA29" s="297"/>
      <c r="AB29" s="297"/>
      <c r="AC29" s="295"/>
      <c r="AD29" s="295"/>
      <c r="AE29" s="298"/>
      <c r="AF29" s="297"/>
      <c r="AG29" s="296"/>
    </row>
    <row r="30" spans="2:33" ht="18" customHeight="1">
      <c r="B30" s="96"/>
      <c r="C30" s="114" t="s">
        <v>167</v>
      </c>
      <c r="D30" s="91"/>
      <c r="E30" s="96"/>
      <c r="F30" s="96"/>
      <c r="G30" s="218">
        <v>0</v>
      </c>
      <c r="H30" s="220"/>
      <c r="I30" s="221">
        <v>0</v>
      </c>
      <c r="J30" s="221"/>
      <c r="K30" s="221">
        <v>-75</v>
      </c>
      <c r="L30" s="220"/>
      <c r="M30" s="237">
        <v>0</v>
      </c>
      <c r="Q30" s="195"/>
      <c r="R30" s="204"/>
      <c r="S30" s="195"/>
      <c r="T30" s="204"/>
      <c r="U30" s="195"/>
      <c r="V30" s="195"/>
      <c r="W30" s="195"/>
      <c r="X30" s="195"/>
      <c r="Y30" s="195"/>
      <c r="Z30" s="195"/>
      <c r="AA30" s="302"/>
      <c r="AB30" s="297"/>
      <c r="AC30" s="295"/>
      <c r="AD30" s="295"/>
      <c r="AE30" s="295"/>
      <c r="AF30" s="297"/>
      <c r="AG30" s="295"/>
    </row>
    <row r="31" spans="2:33" ht="18" customHeight="1">
      <c r="B31" s="96"/>
      <c r="C31" s="82" t="s">
        <v>16</v>
      </c>
      <c r="D31" s="91"/>
      <c r="E31" s="96"/>
      <c r="F31" s="96"/>
      <c r="G31" s="218">
        <v>-36823</v>
      </c>
      <c r="H31" s="220"/>
      <c r="I31" s="221">
        <v>-23703</v>
      </c>
      <c r="J31" s="221"/>
      <c r="K31" s="221">
        <v>-30881</v>
      </c>
      <c r="L31" s="220"/>
      <c r="M31" s="221">
        <v>-14608</v>
      </c>
      <c r="Q31" s="195"/>
      <c r="R31" s="204"/>
      <c r="S31" s="195"/>
      <c r="T31" s="204"/>
      <c r="U31" s="195"/>
      <c r="V31" s="195"/>
      <c r="W31" s="195"/>
      <c r="X31" s="195"/>
      <c r="Y31" s="195"/>
      <c r="Z31" s="195"/>
      <c r="AA31" s="302"/>
      <c r="AB31" s="297"/>
      <c r="AC31" s="295"/>
      <c r="AD31" s="295"/>
      <c r="AE31" s="295"/>
      <c r="AF31" s="297"/>
      <c r="AG31" s="296"/>
    </row>
    <row r="32" spans="2:33" ht="18" customHeight="1">
      <c r="B32" s="96"/>
      <c r="C32" s="82" t="s">
        <v>3</v>
      </c>
      <c r="D32" s="91"/>
      <c r="E32" s="96"/>
      <c r="F32" s="96"/>
      <c r="G32" s="221">
        <f>3234+3791</f>
        <v>7025</v>
      </c>
      <c r="H32" s="220"/>
      <c r="I32" s="221">
        <f>-7637</f>
        <v>-7637</v>
      </c>
      <c r="J32" s="221"/>
      <c r="K32" s="221">
        <f>3747+3791</f>
        <v>7538</v>
      </c>
      <c r="L32" s="220"/>
      <c r="M32" s="221">
        <f>-5194</f>
        <v>-5194</v>
      </c>
      <c r="Q32" s="195"/>
      <c r="R32" s="204"/>
      <c r="S32" s="195"/>
      <c r="T32" s="204"/>
      <c r="U32" s="195"/>
      <c r="V32" s="195"/>
      <c r="W32" s="195"/>
      <c r="X32" s="195"/>
      <c r="Y32" s="195"/>
      <c r="Z32" s="195"/>
      <c r="AA32" s="302"/>
      <c r="AB32" s="297"/>
      <c r="AC32" s="295"/>
      <c r="AD32" s="295"/>
      <c r="AE32" s="295"/>
      <c r="AF32" s="297"/>
      <c r="AG32" s="295"/>
    </row>
    <row r="33" spans="2:33" ht="18" customHeight="1">
      <c r="B33" s="96"/>
      <c r="C33" s="82" t="s">
        <v>17</v>
      </c>
      <c r="D33" s="91"/>
      <c r="E33" s="96"/>
      <c r="F33" s="96"/>
      <c r="G33" s="220">
        <v>53</v>
      </c>
      <c r="H33" s="220"/>
      <c r="I33" s="221">
        <v>-4358</v>
      </c>
      <c r="J33" s="221"/>
      <c r="K33" s="221">
        <v>53</v>
      </c>
      <c r="L33" s="220"/>
      <c r="M33" s="221">
        <v>-37</v>
      </c>
      <c r="Q33" s="195"/>
      <c r="R33" s="204"/>
      <c r="S33" s="195"/>
      <c r="T33" s="204"/>
      <c r="U33" s="195"/>
      <c r="V33" s="195"/>
      <c r="W33" s="195"/>
      <c r="X33" s="195"/>
      <c r="Y33" s="195"/>
      <c r="Z33" s="195"/>
      <c r="AA33" s="295"/>
      <c r="AB33" s="297"/>
      <c r="AC33" s="295"/>
      <c r="AD33" s="295"/>
      <c r="AE33" s="295"/>
      <c r="AF33" s="297"/>
      <c r="AG33" s="295"/>
    </row>
    <row r="34" spans="1:33" ht="18" customHeight="1">
      <c r="A34" s="25"/>
      <c r="B34" s="25"/>
      <c r="C34" s="13" t="s">
        <v>41</v>
      </c>
      <c r="D34" s="133"/>
      <c r="E34" s="94"/>
      <c r="F34" s="94"/>
      <c r="G34" s="220"/>
      <c r="H34" s="220"/>
      <c r="I34" s="221"/>
      <c r="J34" s="221"/>
      <c r="K34" s="221"/>
      <c r="L34" s="220"/>
      <c r="M34" s="237"/>
      <c r="Q34" s="195"/>
      <c r="R34" s="204"/>
      <c r="S34" s="195"/>
      <c r="T34" s="204"/>
      <c r="U34" s="195"/>
      <c r="V34" s="195"/>
      <c r="W34" s="195"/>
      <c r="X34" s="195"/>
      <c r="Y34" s="195"/>
      <c r="Z34" s="195"/>
      <c r="AA34" s="297"/>
      <c r="AB34" s="297"/>
      <c r="AC34" s="295"/>
      <c r="AD34" s="295"/>
      <c r="AE34" s="295"/>
      <c r="AF34" s="297"/>
      <c r="AG34" s="295"/>
    </row>
    <row r="35" spans="2:33" ht="18" customHeight="1">
      <c r="B35" s="96"/>
      <c r="C35" s="82" t="s">
        <v>27</v>
      </c>
      <c r="D35" s="134"/>
      <c r="E35" s="96"/>
      <c r="F35" s="96"/>
      <c r="G35" s="221">
        <v>-20953</v>
      </c>
      <c r="H35" s="220"/>
      <c r="I35" s="221">
        <v>-69294</v>
      </c>
      <c r="J35" s="221"/>
      <c r="K35" s="221">
        <v>-26494</v>
      </c>
      <c r="L35" s="220"/>
      <c r="M35" s="221">
        <v>-70095</v>
      </c>
      <c r="Q35" s="195"/>
      <c r="R35" s="206"/>
      <c r="S35" s="195"/>
      <c r="T35" s="206"/>
      <c r="U35" s="195"/>
      <c r="V35" s="195"/>
      <c r="W35" s="195"/>
      <c r="X35" s="195"/>
      <c r="Y35" s="195"/>
      <c r="Z35" s="195"/>
      <c r="AA35" s="297"/>
      <c r="AB35" s="297"/>
      <c r="AC35" s="295"/>
      <c r="AD35" s="295"/>
      <c r="AE35" s="295"/>
      <c r="AF35" s="297"/>
      <c r="AG35" s="296"/>
    </row>
    <row r="36" spans="2:33" ht="18" customHeight="1">
      <c r="B36" s="96"/>
      <c r="C36" s="82" t="s">
        <v>163</v>
      </c>
      <c r="D36" s="134"/>
      <c r="E36" s="96"/>
      <c r="F36" s="96"/>
      <c r="G36" s="221">
        <v>1009</v>
      </c>
      <c r="H36" s="220"/>
      <c r="I36" s="221">
        <v>12</v>
      </c>
      <c r="J36" s="221"/>
      <c r="K36" s="221">
        <v>953</v>
      </c>
      <c r="L36" s="220"/>
      <c r="M36" s="221">
        <v>0</v>
      </c>
      <c r="Q36" s="195"/>
      <c r="R36" s="204"/>
      <c r="S36" s="195"/>
      <c r="T36" s="204"/>
      <c r="U36" s="195"/>
      <c r="V36" s="195"/>
      <c r="W36" s="195"/>
      <c r="X36" s="195"/>
      <c r="Y36" s="195"/>
      <c r="Z36" s="195"/>
      <c r="AA36" s="295"/>
      <c r="AB36" s="297"/>
      <c r="AC36" s="295"/>
      <c r="AD36" s="295"/>
      <c r="AE36" s="295"/>
      <c r="AF36" s="297"/>
      <c r="AG36" s="295"/>
    </row>
    <row r="37" spans="2:33" ht="18" customHeight="1">
      <c r="B37" s="96"/>
      <c r="C37" s="82" t="s">
        <v>64</v>
      </c>
      <c r="D37" s="91"/>
      <c r="E37" s="96"/>
      <c r="F37" s="96"/>
      <c r="G37" s="221">
        <v>3751</v>
      </c>
      <c r="H37" s="239"/>
      <c r="I37" s="221">
        <v>10811</v>
      </c>
      <c r="J37" s="221"/>
      <c r="K37" s="221">
        <v>-2311</v>
      </c>
      <c r="L37" s="239"/>
      <c r="M37" s="221">
        <v>9349</v>
      </c>
      <c r="Q37" s="195"/>
      <c r="R37" s="204"/>
      <c r="S37" s="195"/>
      <c r="T37" s="204"/>
      <c r="U37" s="195"/>
      <c r="V37" s="195"/>
      <c r="W37" s="195"/>
      <c r="X37" s="195"/>
      <c r="Y37" s="195"/>
      <c r="Z37" s="195"/>
      <c r="AA37" s="295"/>
      <c r="AB37" s="297"/>
      <c r="AC37" s="295"/>
      <c r="AD37" s="295"/>
      <c r="AE37" s="295"/>
      <c r="AF37" s="297"/>
      <c r="AG37" s="295"/>
    </row>
    <row r="38" spans="2:33" ht="18" customHeight="1">
      <c r="B38" s="96"/>
      <c r="C38" s="82" t="s">
        <v>97</v>
      </c>
      <c r="D38" s="91"/>
      <c r="E38" s="96"/>
      <c r="F38" s="96"/>
      <c r="G38" s="238">
        <v>1077</v>
      </c>
      <c r="H38" s="220"/>
      <c r="I38" s="238">
        <v>0</v>
      </c>
      <c r="J38" s="221"/>
      <c r="K38" s="238">
        <v>1077</v>
      </c>
      <c r="L38" s="220"/>
      <c r="M38" s="300">
        <v>0</v>
      </c>
      <c r="Q38" s="195"/>
      <c r="R38" s="204"/>
      <c r="S38" s="195"/>
      <c r="T38" s="204"/>
      <c r="U38" s="195"/>
      <c r="V38" s="195"/>
      <c r="W38" s="195"/>
      <c r="X38" s="195"/>
      <c r="Y38" s="195"/>
      <c r="Z38" s="195"/>
      <c r="AA38" s="295"/>
      <c r="AB38" s="297"/>
      <c r="AC38" s="295"/>
      <c r="AD38" s="295"/>
      <c r="AE38" s="295"/>
      <c r="AF38" s="297"/>
      <c r="AG38" s="295"/>
    </row>
    <row r="39" spans="2:33" ht="18" customHeight="1">
      <c r="B39" s="82" t="s">
        <v>61</v>
      </c>
      <c r="C39" s="82"/>
      <c r="D39" s="91"/>
      <c r="E39" s="96"/>
      <c r="F39" s="96"/>
      <c r="G39" s="80">
        <f>SUM(G26:G38)</f>
        <v>44225</v>
      </c>
      <c r="H39" s="80"/>
      <c r="I39" s="80">
        <f>SUM(I26:I38)</f>
        <v>10203</v>
      </c>
      <c r="J39" s="80"/>
      <c r="K39" s="80">
        <f>SUM(K26:K38)</f>
        <v>38361</v>
      </c>
      <c r="L39" s="80"/>
      <c r="M39" s="80">
        <f>SUM(M26:M38)</f>
        <v>29827</v>
      </c>
      <c r="Q39" s="195"/>
      <c r="R39" s="204"/>
      <c r="S39" s="195"/>
      <c r="T39" s="204"/>
      <c r="U39" s="195"/>
      <c r="V39" s="195"/>
      <c r="W39" s="195"/>
      <c r="X39" s="195"/>
      <c r="Y39" s="195"/>
      <c r="Z39" s="195"/>
      <c r="AA39" s="295"/>
      <c r="AB39" s="297"/>
      <c r="AC39" s="295"/>
      <c r="AD39" s="295"/>
      <c r="AE39" s="295"/>
      <c r="AF39" s="297"/>
      <c r="AG39" s="296"/>
    </row>
    <row r="40" spans="2:33" ht="18" customHeight="1">
      <c r="B40" s="96"/>
      <c r="C40" s="82" t="s">
        <v>30</v>
      </c>
      <c r="D40" s="91"/>
      <c r="E40" s="96"/>
      <c r="F40" s="96"/>
      <c r="G40" s="221">
        <v>-9050</v>
      </c>
      <c r="H40" s="220"/>
      <c r="I40" s="221">
        <v>-17836</v>
      </c>
      <c r="J40" s="221"/>
      <c r="K40" s="221">
        <v>-9050</v>
      </c>
      <c r="L40" s="220"/>
      <c r="M40" s="221">
        <v>-17836</v>
      </c>
      <c r="Q40" s="204"/>
      <c r="R40" s="195"/>
      <c r="S40" s="204"/>
      <c r="T40" s="195"/>
      <c r="U40" s="195"/>
      <c r="V40" s="195"/>
      <c r="W40" s="195"/>
      <c r="X40" s="195"/>
      <c r="Y40" s="195"/>
      <c r="Z40" s="195"/>
      <c r="AA40" s="295"/>
      <c r="AB40" s="297"/>
      <c r="AC40" s="295"/>
      <c r="AD40" s="295"/>
      <c r="AE40" s="295"/>
      <c r="AF40" s="297"/>
      <c r="AG40" s="295"/>
    </row>
    <row r="41" spans="1:33" ht="18" customHeight="1">
      <c r="A41" s="13" t="s">
        <v>164</v>
      </c>
      <c r="B41" s="96"/>
      <c r="C41" s="97"/>
      <c r="D41" s="91"/>
      <c r="E41" s="96"/>
      <c r="F41" s="96"/>
      <c r="G41" s="89">
        <f>SUM(G39:G40)</f>
        <v>35175</v>
      </c>
      <c r="H41" s="81"/>
      <c r="I41" s="89">
        <f>SUM(I39:I40)</f>
        <v>-7633</v>
      </c>
      <c r="J41" s="81"/>
      <c r="K41" s="89">
        <f>SUM(K39:K40)</f>
        <v>29311</v>
      </c>
      <c r="L41" s="81"/>
      <c r="M41" s="89">
        <f>SUM(M39:M40)</f>
        <v>11991</v>
      </c>
      <c r="Q41" s="195"/>
      <c r="R41" s="204"/>
      <c r="S41" s="195"/>
      <c r="T41" s="204"/>
      <c r="U41" s="195"/>
      <c r="V41" s="195"/>
      <c r="W41" s="195"/>
      <c r="X41" s="195"/>
      <c r="Y41" s="195"/>
      <c r="Z41" s="195"/>
      <c r="AA41" s="295"/>
      <c r="AB41" s="297"/>
      <c r="AC41" s="295"/>
      <c r="AD41" s="295"/>
      <c r="AE41" s="295"/>
      <c r="AF41" s="297"/>
      <c r="AG41" s="295"/>
    </row>
    <row r="42" spans="1:33" ht="18" customHeight="1">
      <c r="A42" s="13"/>
      <c r="B42" s="96"/>
      <c r="C42" s="97"/>
      <c r="D42" s="91"/>
      <c r="E42" s="96"/>
      <c r="F42" s="96"/>
      <c r="G42" s="138"/>
      <c r="H42" s="138"/>
      <c r="I42" s="138"/>
      <c r="L42" s="138"/>
      <c r="M42" s="138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298"/>
      <c r="AB42" s="297"/>
      <c r="AC42" s="298"/>
      <c r="AD42" s="298"/>
      <c r="AE42" s="298"/>
      <c r="AF42" s="297"/>
      <c r="AG42" s="298"/>
    </row>
    <row r="43" spans="1:22" ht="18" customHeight="1">
      <c r="A43" s="19" t="str">
        <f>A1</f>
        <v>PORN PROM METAL PUBLIC COMPANY LIMITED AND ITS SUBSIDIARIES</v>
      </c>
      <c r="B43" s="15"/>
      <c r="C43" s="15"/>
      <c r="D43" s="91"/>
      <c r="E43" s="15"/>
      <c r="F43" s="16"/>
      <c r="G43" s="12"/>
      <c r="H43" s="17"/>
      <c r="I43" s="68"/>
      <c r="J43" s="15"/>
      <c r="K43" s="69"/>
      <c r="L43" s="17"/>
      <c r="M43" s="69"/>
      <c r="Q43" s="207"/>
      <c r="R43" s="207"/>
      <c r="S43" s="207"/>
      <c r="T43" s="195"/>
      <c r="U43" s="194"/>
      <c r="V43" s="208"/>
    </row>
    <row r="44" spans="1:22" ht="18" customHeight="1">
      <c r="A44" s="19" t="s">
        <v>18</v>
      </c>
      <c r="B44" s="15"/>
      <c r="C44" s="15"/>
      <c r="D44" s="91"/>
      <c r="E44" s="15"/>
      <c r="F44" s="16"/>
      <c r="G44" s="12"/>
      <c r="H44" s="17"/>
      <c r="I44" s="70"/>
      <c r="J44" s="15"/>
      <c r="K44" s="69"/>
      <c r="L44" s="17"/>
      <c r="M44" s="69"/>
      <c r="Q44" s="207"/>
      <c r="R44" s="207"/>
      <c r="S44" s="207"/>
      <c r="T44" s="195"/>
      <c r="U44" s="194"/>
      <c r="V44" s="208"/>
    </row>
    <row r="45" spans="1:22" ht="18" customHeight="1">
      <c r="A45" s="20" t="str">
        <f>A3</f>
        <v>FOR THE YEARS ENDED DECEMBER 31, 2014 AND 2013</v>
      </c>
      <c r="B45" s="15"/>
      <c r="C45" s="15"/>
      <c r="D45" s="91"/>
      <c r="E45" s="15"/>
      <c r="F45" s="16"/>
      <c r="G45" s="12"/>
      <c r="H45" s="17"/>
      <c r="I45" s="12"/>
      <c r="J45" s="15"/>
      <c r="K45" s="12"/>
      <c r="L45" s="17"/>
      <c r="M45" s="12"/>
      <c r="Q45" s="207"/>
      <c r="R45" s="207"/>
      <c r="S45" s="207"/>
      <c r="T45" s="195"/>
      <c r="U45" s="195"/>
      <c r="V45" s="195"/>
    </row>
    <row r="46" spans="1:22" ht="6" customHeight="1">
      <c r="A46" s="20"/>
      <c r="B46" s="15"/>
      <c r="C46" s="15"/>
      <c r="D46" s="91"/>
      <c r="E46" s="15"/>
      <c r="F46" s="16"/>
      <c r="G46" s="12"/>
      <c r="H46" s="17"/>
      <c r="I46" s="12"/>
      <c r="J46" s="15"/>
      <c r="K46" s="12"/>
      <c r="L46" s="17"/>
      <c r="M46" s="12"/>
      <c r="Q46" s="195"/>
      <c r="R46" s="195"/>
      <c r="S46" s="195"/>
      <c r="T46" s="195"/>
      <c r="U46" s="195"/>
      <c r="V46" s="195"/>
    </row>
    <row r="47" spans="7:22" ht="18" customHeight="1">
      <c r="G47" s="319" t="s">
        <v>87</v>
      </c>
      <c r="H47" s="319"/>
      <c r="I47" s="319"/>
      <c r="J47" s="319"/>
      <c r="K47" s="319"/>
      <c r="L47" s="319"/>
      <c r="M47" s="319"/>
      <c r="Q47" s="194"/>
      <c r="R47" s="194"/>
      <c r="S47" s="194"/>
      <c r="T47" s="324"/>
      <c r="U47" s="324"/>
      <c r="V47" s="324"/>
    </row>
    <row r="48" spans="7:22" ht="18" customHeight="1">
      <c r="G48" s="320" t="s">
        <v>92</v>
      </c>
      <c r="H48" s="320"/>
      <c r="I48" s="320"/>
      <c r="J48" s="71"/>
      <c r="K48" s="325" t="s">
        <v>93</v>
      </c>
      <c r="L48" s="325"/>
      <c r="M48" s="325"/>
      <c r="Q48" s="190"/>
      <c r="R48" s="190"/>
      <c r="S48" s="190"/>
      <c r="T48" s="190"/>
      <c r="U48" s="324"/>
      <c r="V48" s="324"/>
    </row>
    <row r="49" spans="7:22" ht="18" customHeight="1">
      <c r="G49" s="319" t="s">
        <v>94</v>
      </c>
      <c r="H49" s="319"/>
      <c r="I49" s="319"/>
      <c r="J49" s="71"/>
      <c r="K49" s="313" t="s">
        <v>94</v>
      </c>
      <c r="L49" s="313"/>
      <c r="M49" s="313"/>
      <c r="Q49" s="194"/>
      <c r="R49" s="194"/>
      <c r="S49" s="194"/>
      <c r="T49" s="196"/>
      <c r="U49" s="209"/>
      <c r="V49" s="190"/>
    </row>
    <row r="50" spans="1:22" ht="18" customHeight="1">
      <c r="A50" s="27"/>
      <c r="B50" s="27"/>
      <c r="C50" s="27"/>
      <c r="E50" s="27"/>
      <c r="F50" s="28"/>
      <c r="G50" s="140">
        <v>2014</v>
      </c>
      <c r="I50" s="73">
        <v>2013</v>
      </c>
      <c r="J50" s="17"/>
      <c r="K50" s="137">
        <v>2014</v>
      </c>
      <c r="M50" s="73">
        <v>2013</v>
      </c>
      <c r="Q50" s="197"/>
      <c r="R50" s="197"/>
      <c r="S50" s="197"/>
      <c r="T50" s="198"/>
      <c r="U50" s="209"/>
      <c r="V50" s="199"/>
    </row>
    <row r="51" spans="1:22" ht="5.25" customHeight="1">
      <c r="A51" s="74"/>
      <c r="B51" s="75"/>
      <c r="C51" s="75"/>
      <c r="D51" s="20"/>
      <c r="E51" s="75"/>
      <c r="F51" s="90"/>
      <c r="G51" s="83"/>
      <c r="H51" s="83"/>
      <c r="I51" s="83"/>
      <c r="K51" s="83"/>
      <c r="L51" s="83"/>
      <c r="M51" s="83"/>
      <c r="Q51" s="195"/>
      <c r="R51" s="197"/>
      <c r="S51" s="197"/>
      <c r="T51" s="194"/>
      <c r="U51" s="195"/>
      <c r="V51" s="194"/>
    </row>
    <row r="52" spans="1:22" ht="18" customHeight="1">
      <c r="A52" s="13" t="s">
        <v>19</v>
      </c>
      <c r="B52" s="96"/>
      <c r="C52" s="97"/>
      <c r="D52" s="91"/>
      <c r="E52" s="96"/>
      <c r="F52" s="96"/>
      <c r="G52" s="80"/>
      <c r="H52" s="81"/>
      <c r="I52" s="80"/>
      <c r="K52" s="80"/>
      <c r="L52" s="80"/>
      <c r="M52" s="80"/>
      <c r="Q52" s="195"/>
      <c r="R52" s="197"/>
      <c r="S52" s="197"/>
      <c r="T52" s="194"/>
      <c r="U52" s="195"/>
      <c r="V52" s="194"/>
    </row>
    <row r="53" spans="2:33" ht="18" customHeight="1">
      <c r="B53" s="82" t="s">
        <v>31</v>
      </c>
      <c r="C53" s="96"/>
      <c r="D53" s="91"/>
      <c r="E53" s="96"/>
      <c r="F53" s="96"/>
      <c r="G53" s="218">
        <v>1297</v>
      </c>
      <c r="H53" s="220"/>
      <c r="I53" s="218">
        <v>1726</v>
      </c>
      <c r="J53" s="307"/>
      <c r="K53" s="218">
        <v>2241</v>
      </c>
      <c r="L53" s="220"/>
      <c r="M53" s="218">
        <v>1726</v>
      </c>
      <c r="Q53" s="195"/>
      <c r="R53" s="197"/>
      <c r="S53" s="195"/>
      <c r="T53" s="197"/>
      <c r="U53" s="197"/>
      <c r="V53" s="197"/>
      <c r="W53" s="197"/>
      <c r="X53" s="197"/>
      <c r="Y53" s="197"/>
      <c r="Z53" s="197"/>
      <c r="AA53" s="302"/>
      <c r="AB53" s="297"/>
      <c r="AC53" s="302"/>
      <c r="AD53" s="303"/>
      <c r="AE53" s="302"/>
      <c r="AF53" s="297"/>
      <c r="AG53" s="302"/>
    </row>
    <row r="54" spans="2:33" ht="18" customHeight="1">
      <c r="B54" s="82" t="s">
        <v>89</v>
      </c>
      <c r="C54" s="96"/>
      <c r="D54" s="91"/>
      <c r="E54" s="96"/>
      <c r="F54" s="96"/>
      <c r="G54" s="221">
        <v>3</v>
      </c>
      <c r="H54" s="220"/>
      <c r="I54" s="218">
        <v>10013</v>
      </c>
      <c r="J54" s="307"/>
      <c r="K54" s="218">
        <v>3</v>
      </c>
      <c r="L54" s="220"/>
      <c r="M54" s="218">
        <v>10013</v>
      </c>
      <c r="Q54" s="204"/>
      <c r="R54" s="197"/>
      <c r="S54" s="195"/>
      <c r="T54" s="197"/>
      <c r="U54" s="197"/>
      <c r="V54" s="197"/>
      <c r="W54" s="197"/>
      <c r="X54" s="197"/>
      <c r="Y54" s="197"/>
      <c r="Z54" s="197"/>
      <c r="AA54" s="295"/>
      <c r="AB54" s="297"/>
      <c r="AC54" s="302"/>
      <c r="AD54" s="303"/>
      <c r="AE54" s="302"/>
      <c r="AF54" s="297"/>
      <c r="AG54" s="302"/>
    </row>
    <row r="55" spans="2:33" ht="18" customHeight="1">
      <c r="B55" s="82" t="s">
        <v>134</v>
      </c>
      <c r="C55" s="96"/>
      <c r="D55" s="91"/>
      <c r="E55" s="96"/>
      <c r="F55" s="96"/>
      <c r="G55" s="221">
        <v>0</v>
      </c>
      <c r="H55" s="220"/>
      <c r="I55" s="308">
        <v>0</v>
      </c>
      <c r="J55" s="307"/>
      <c r="K55" s="218">
        <v>-2499</v>
      </c>
      <c r="L55" s="220"/>
      <c r="M55" s="218">
        <v>-29700</v>
      </c>
      <c r="Q55" s="195"/>
      <c r="R55" s="197"/>
      <c r="S55" s="195"/>
      <c r="T55" s="197"/>
      <c r="U55" s="197"/>
      <c r="V55" s="197"/>
      <c r="W55" s="197"/>
      <c r="X55" s="197"/>
      <c r="Y55" s="197"/>
      <c r="Z55" s="197"/>
      <c r="AA55" s="295"/>
      <c r="AB55" s="297"/>
      <c r="AC55" s="310"/>
      <c r="AD55" s="303"/>
      <c r="AE55" s="302"/>
      <c r="AF55" s="297"/>
      <c r="AG55" s="302"/>
    </row>
    <row r="56" spans="2:33" ht="18" customHeight="1">
      <c r="B56" s="82" t="s">
        <v>135</v>
      </c>
      <c r="C56" s="96"/>
      <c r="D56" s="91"/>
      <c r="E56" s="96"/>
      <c r="F56" s="96"/>
      <c r="G56" s="218">
        <v>0</v>
      </c>
      <c r="H56" s="220"/>
      <c r="I56" s="218">
        <v>0</v>
      </c>
      <c r="J56" s="307"/>
      <c r="K56" s="218">
        <v>-5000</v>
      </c>
      <c r="L56" s="220"/>
      <c r="M56" s="218">
        <v>-38000</v>
      </c>
      <c r="Q56" s="195"/>
      <c r="R56" s="197"/>
      <c r="S56" s="204"/>
      <c r="T56" s="197"/>
      <c r="U56" s="197"/>
      <c r="V56" s="197"/>
      <c r="W56" s="197"/>
      <c r="X56" s="197"/>
      <c r="Y56" s="197"/>
      <c r="Z56" s="197"/>
      <c r="AA56" s="302"/>
      <c r="AB56" s="297"/>
      <c r="AC56" s="302"/>
      <c r="AD56" s="303"/>
      <c r="AE56" s="302"/>
      <c r="AF56" s="297"/>
      <c r="AG56" s="302"/>
    </row>
    <row r="57" spans="2:33" ht="18" customHeight="1">
      <c r="B57" s="82" t="s">
        <v>132</v>
      </c>
      <c r="C57" s="96"/>
      <c r="D57" s="91"/>
      <c r="E57" s="96"/>
      <c r="F57" s="96"/>
      <c r="G57" s="218">
        <v>807</v>
      </c>
      <c r="H57" s="220"/>
      <c r="I57" s="218">
        <v>405</v>
      </c>
      <c r="J57" s="307"/>
      <c r="K57" s="218">
        <v>807</v>
      </c>
      <c r="L57" s="220"/>
      <c r="M57" s="218">
        <v>405</v>
      </c>
      <c r="Q57" s="204"/>
      <c r="R57" s="197"/>
      <c r="S57" s="195"/>
      <c r="T57" s="197"/>
      <c r="U57" s="197"/>
      <c r="V57" s="197"/>
      <c r="W57" s="197"/>
      <c r="X57" s="197"/>
      <c r="Y57" s="197"/>
      <c r="Z57" s="197"/>
      <c r="AA57" s="302"/>
      <c r="AB57" s="297"/>
      <c r="AC57" s="302"/>
      <c r="AD57" s="303"/>
      <c r="AE57" s="302"/>
      <c r="AF57" s="297"/>
      <c r="AG57" s="302"/>
    </row>
    <row r="58" spans="2:33" ht="18" customHeight="1">
      <c r="B58" s="82" t="s">
        <v>91</v>
      </c>
      <c r="C58" s="96"/>
      <c r="D58" s="91"/>
      <c r="E58" s="96"/>
      <c r="F58" s="96"/>
      <c r="G58" s="218">
        <v>-24384</v>
      </c>
      <c r="H58" s="220"/>
      <c r="I58" s="218">
        <v>-117782</v>
      </c>
      <c r="J58" s="307"/>
      <c r="K58" s="218">
        <v>-24384</v>
      </c>
      <c r="L58" s="220"/>
      <c r="M58" s="218">
        <v>-117782</v>
      </c>
      <c r="Q58" s="204"/>
      <c r="R58" s="197"/>
      <c r="S58" s="195"/>
      <c r="T58" s="197"/>
      <c r="U58" s="197"/>
      <c r="V58" s="197"/>
      <c r="W58" s="197"/>
      <c r="X58" s="197"/>
      <c r="Y58" s="197"/>
      <c r="Z58" s="197"/>
      <c r="AA58" s="302"/>
      <c r="AB58" s="297"/>
      <c r="AC58" s="302"/>
      <c r="AD58" s="303"/>
      <c r="AE58" s="302"/>
      <c r="AF58" s="297"/>
      <c r="AG58" s="302"/>
    </row>
    <row r="59" spans="2:33" ht="18" customHeight="1">
      <c r="B59" s="82" t="s">
        <v>42</v>
      </c>
      <c r="C59" s="96"/>
      <c r="D59" s="91"/>
      <c r="E59" s="96"/>
      <c r="F59" s="96"/>
      <c r="G59" s="218">
        <v>-10799</v>
      </c>
      <c r="H59" s="220"/>
      <c r="I59" s="218">
        <v>-51706</v>
      </c>
      <c r="J59" s="307"/>
      <c r="K59" s="218">
        <v>-618</v>
      </c>
      <c r="L59" s="220"/>
      <c r="M59" s="218">
        <v>-6691</v>
      </c>
      <c r="Q59" s="204"/>
      <c r="R59" s="197"/>
      <c r="S59" s="204"/>
      <c r="T59" s="197"/>
      <c r="U59" s="197"/>
      <c r="V59" s="197"/>
      <c r="W59" s="197"/>
      <c r="X59" s="197"/>
      <c r="Y59" s="197"/>
      <c r="Z59" s="197"/>
      <c r="AA59" s="302"/>
      <c r="AB59" s="297"/>
      <c r="AC59" s="302"/>
      <c r="AD59" s="303"/>
      <c r="AE59" s="302"/>
      <c r="AF59" s="297"/>
      <c r="AG59" s="302"/>
    </row>
    <row r="60" spans="2:33" ht="18" customHeight="1">
      <c r="B60" s="82" t="s">
        <v>151</v>
      </c>
      <c r="C60" s="96"/>
      <c r="D60" s="91"/>
      <c r="E60" s="96"/>
      <c r="F60" s="96"/>
      <c r="G60" s="218">
        <v>275</v>
      </c>
      <c r="H60" s="220"/>
      <c r="I60" s="218">
        <v>0</v>
      </c>
      <c r="J60" s="307"/>
      <c r="K60" s="218">
        <v>275</v>
      </c>
      <c r="L60" s="220"/>
      <c r="M60" s="218">
        <v>0</v>
      </c>
      <c r="Q60" s="210"/>
      <c r="R60" s="197"/>
      <c r="S60" s="204"/>
      <c r="T60" s="197"/>
      <c r="U60" s="197"/>
      <c r="V60" s="197"/>
      <c r="W60" s="197"/>
      <c r="X60" s="197"/>
      <c r="Y60" s="197"/>
      <c r="Z60" s="197"/>
      <c r="AA60" s="302"/>
      <c r="AB60" s="297"/>
      <c r="AC60" s="302"/>
      <c r="AD60" s="303"/>
      <c r="AE60" s="302"/>
      <c r="AF60" s="297"/>
      <c r="AG60" s="302"/>
    </row>
    <row r="61" spans="2:33" ht="18" customHeight="1">
      <c r="B61" s="82" t="s">
        <v>83</v>
      </c>
      <c r="C61" s="96"/>
      <c r="D61" s="91"/>
      <c r="E61" s="96"/>
      <c r="F61" s="96"/>
      <c r="G61" s="309">
        <v>280</v>
      </c>
      <c r="H61" s="220"/>
      <c r="I61" s="218">
        <v>928</v>
      </c>
      <c r="J61" s="307"/>
      <c r="K61" s="309">
        <v>51</v>
      </c>
      <c r="L61" s="220"/>
      <c r="M61" s="218">
        <v>928</v>
      </c>
      <c r="Q61" s="197"/>
      <c r="R61" s="197"/>
      <c r="S61" s="204"/>
      <c r="T61" s="197"/>
      <c r="U61" s="197"/>
      <c r="V61" s="197"/>
      <c r="W61" s="197"/>
      <c r="X61" s="197"/>
      <c r="Y61" s="197"/>
      <c r="Z61" s="197"/>
      <c r="AA61" s="302"/>
      <c r="AB61" s="297"/>
      <c r="AC61" s="302"/>
      <c r="AD61" s="303"/>
      <c r="AE61" s="302"/>
      <c r="AF61" s="297"/>
      <c r="AG61" s="302"/>
    </row>
    <row r="62" spans="2:33" ht="18" customHeight="1">
      <c r="B62" s="192" t="s">
        <v>196</v>
      </c>
      <c r="C62" s="96"/>
      <c r="D62" s="91"/>
      <c r="E62" s="96"/>
      <c r="F62" s="96"/>
      <c r="G62" s="81"/>
      <c r="H62" s="81"/>
      <c r="I62" s="81"/>
      <c r="J62" s="81"/>
      <c r="K62" s="81"/>
      <c r="L62" s="81"/>
      <c r="M62" s="81"/>
      <c r="Q62" s="197"/>
      <c r="R62" s="197"/>
      <c r="S62" s="210"/>
      <c r="T62" s="197"/>
      <c r="U62" s="197"/>
      <c r="V62" s="197"/>
      <c r="W62" s="197"/>
      <c r="X62" s="197"/>
      <c r="Y62" s="197"/>
      <c r="Z62" s="197"/>
      <c r="AA62" s="302"/>
      <c r="AB62" s="297"/>
      <c r="AC62" s="302"/>
      <c r="AD62" s="303"/>
      <c r="AE62" s="302"/>
      <c r="AF62" s="297"/>
      <c r="AG62" s="302"/>
    </row>
    <row r="63" spans="2:33" ht="18" customHeight="1">
      <c r="B63" s="192" t="s">
        <v>197</v>
      </c>
      <c r="C63" s="96"/>
      <c r="D63" s="91"/>
      <c r="E63" s="96"/>
      <c r="F63" s="96"/>
      <c r="G63" s="309">
        <v>12880</v>
      </c>
      <c r="H63" s="220"/>
      <c r="I63" s="309">
        <v>0</v>
      </c>
      <c r="J63" s="307"/>
      <c r="K63" s="309">
        <v>12880</v>
      </c>
      <c r="L63" s="220"/>
      <c r="M63" s="218">
        <v>0</v>
      </c>
      <c r="Q63" s="195"/>
      <c r="R63" s="195"/>
      <c r="S63" s="197"/>
      <c r="T63" s="197"/>
      <c r="U63" s="197"/>
      <c r="V63" s="197"/>
      <c r="W63" s="197"/>
      <c r="X63" s="197"/>
      <c r="Y63" s="197"/>
      <c r="Z63" s="197"/>
      <c r="AA63" s="298"/>
      <c r="AB63" s="297"/>
      <c r="AC63" s="298"/>
      <c r="AD63" s="303"/>
      <c r="AE63" s="302"/>
      <c r="AF63" s="297"/>
      <c r="AG63" s="296"/>
    </row>
    <row r="64" spans="1:33" ht="18" customHeight="1">
      <c r="A64" s="13" t="s">
        <v>86</v>
      </c>
      <c r="B64" s="96"/>
      <c r="C64" s="97"/>
      <c r="D64" s="91"/>
      <c r="E64" s="96"/>
      <c r="F64" s="96"/>
      <c r="G64" s="89">
        <f>SUM(G53:G63)</f>
        <v>-19641</v>
      </c>
      <c r="H64" s="81"/>
      <c r="I64" s="89">
        <f>SUM(I53:I63)</f>
        <v>-156416</v>
      </c>
      <c r="J64" s="81"/>
      <c r="K64" s="89">
        <f>SUM(K53:K63)</f>
        <v>-16244</v>
      </c>
      <c r="L64" s="81"/>
      <c r="M64" s="89">
        <f>SUM(M53:M63)</f>
        <v>-179101</v>
      </c>
      <c r="Q64" s="204"/>
      <c r="R64" s="195"/>
      <c r="S64" s="197"/>
      <c r="T64" s="197"/>
      <c r="U64" s="197"/>
      <c r="V64" s="197"/>
      <c r="W64" s="197"/>
      <c r="X64" s="197"/>
      <c r="Y64" s="197"/>
      <c r="Z64" s="197"/>
      <c r="AA64" s="304"/>
      <c r="AB64" s="297"/>
      <c r="AC64" s="304"/>
      <c r="AD64" s="303"/>
      <c r="AE64" s="304"/>
      <c r="AF64" s="297"/>
      <c r="AG64" s="305"/>
    </row>
    <row r="65" spans="1:33" ht="10.5" customHeight="1">
      <c r="A65" s="13"/>
      <c r="B65" s="96"/>
      <c r="C65" s="97"/>
      <c r="D65" s="91"/>
      <c r="E65" s="96"/>
      <c r="F65" s="96"/>
      <c r="G65" s="81"/>
      <c r="H65" s="81"/>
      <c r="I65" s="80"/>
      <c r="J65" s="81"/>
      <c r="K65" s="80"/>
      <c r="L65" s="81"/>
      <c r="M65" s="80"/>
      <c r="Q65" s="204"/>
      <c r="R65" s="195"/>
      <c r="S65" s="195"/>
      <c r="T65" s="195"/>
      <c r="U65" s="195"/>
      <c r="V65" s="195"/>
      <c r="W65" s="195"/>
      <c r="X65" s="195"/>
      <c r="Y65" s="195"/>
      <c r="Z65" s="195"/>
      <c r="AA65" s="297"/>
      <c r="AB65" s="297"/>
      <c r="AC65" s="297"/>
      <c r="AD65" s="297"/>
      <c r="AE65" s="297"/>
      <c r="AF65" s="297"/>
      <c r="AG65" s="302"/>
    </row>
    <row r="66" spans="1:33" ht="18" customHeight="1">
      <c r="A66" s="13" t="s">
        <v>20</v>
      </c>
      <c r="G66" s="81"/>
      <c r="H66" s="81"/>
      <c r="I66" s="81"/>
      <c r="J66" s="81"/>
      <c r="K66" s="81"/>
      <c r="L66" s="81"/>
      <c r="M66" s="81"/>
      <c r="Q66" s="204"/>
      <c r="R66" s="195"/>
      <c r="S66" s="204"/>
      <c r="T66" s="195"/>
      <c r="U66" s="195"/>
      <c r="V66" s="195"/>
      <c r="W66" s="195"/>
      <c r="X66" s="195"/>
      <c r="Y66" s="195"/>
      <c r="Z66" s="195"/>
      <c r="AA66" s="295"/>
      <c r="AB66" s="297"/>
      <c r="AC66" s="295"/>
      <c r="AD66" s="297"/>
      <c r="AE66" s="295"/>
      <c r="AF66" s="297"/>
      <c r="AG66" s="295"/>
    </row>
    <row r="67" spans="2:33" ht="18" customHeight="1">
      <c r="B67" s="82" t="s">
        <v>62</v>
      </c>
      <c r="G67" s="221">
        <v>-12223</v>
      </c>
      <c r="H67" s="220"/>
      <c r="I67" s="221">
        <v>-9428</v>
      </c>
      <c r="J67" s="220"/>
      <c r="K67" s="221">
        <v>-12223</v>
      </c>
      <c r="L67" s="220"/>
      <c r="M67" s="221">
        <v>-9428</v>
      </c>
      <c r="Q67" s="195"/>
      <c r="R67" s="204"/>
      <c r="S67" s="204"/>
      <c r="T67" s="195"/>
      <c r="U67" s="195"/>
      <c r="V67" s="195"/>
      <c r="W67" s="195"/>
      <c r="X67" s="195"/>
      <c r="Y67" s="195"/>
      <c r="Z67" s="195"/>
      <c r="AA67" s="295"/>
      <c r="AB67" s="297"/>
      <c r="AC67" s="295"/>
      <c r="AD67" s="297"/>
      <c r="AE67" s="295"/>
      <c r="AF67" s="297"/>
      <c r="AG67" s="295"/>
    </row>
    <row r="68" spans="2:33" ht="18" customHeight="1">
      <c r="B68" s="82" t="s">
        <v>136</v>
      </c>
      <c r="G68" s="221">
        <v>-16000</v>
      </c>
      <c r="H68" s="220"/>
      <c r="I68" s="221">
        <v>-17600</v>
      </c>
      <c r="J68" s="220"/>
      <c r="K68" s="221">
        <v>-16000</v>
      </c>
      <c r="L68" s="220"/>
      <c r="M68" s="221">
        <v>-17600</v>
      </c>
      <c r="Q68" s="204"/>
      <c r="R68" s="195"/>
      <c r="S68" s="204"/>
      <c r="T68" s="195"/>
      <c r="U68" s="195"/>
      <c r="V68" s="195"/>
      <c r="W68" s="195"/>
      <c r="X68" s="195"/>
      <c r="Y68" s="195"/>
      <c r="Z68" s="195"/>
      <c r="AA68" s="295"/>
      <c r="AB68" s="297"/>
      <c r="AC68" s="295"/>
      <c r="AD68" s="297"/>
      <c r="AE68" s="295"/>
      <c r="AF68" s="297"/>
      <c r="AG68" s="295"/>
    </row>
    <row r="69" spans="2:33" ht="18" customHeight="1">
      <c r="B69" s="82" t="s">
        <v>173</v>
      </c>
      <c r="G69" s="221"/>
      <c r="H69" s="220"/>
      <c r="I69" s="221"/>
      <c r="J69" s="220"/>
      <c r="K69" s="221"/>
      <c r="L69" s="220"/>
      <c r="M69" s="221"/>
      <c r="Q69" s="204"/>
      <c r="R69" s="195"/>
      <c r="S69" s="195"/>
      <c r="T69" s="204"/>
      <c r="U69" s="195"/>
      <c r="V69" s="195"/>
      <c r="W69" s="195"/>
      <c r="X69" s="195"/>
      <c r="Y69" s="195"/>
      <c r="Z69" s="195"/>
      <c r="AA69" s="298"/>
      <c r="AB69" s="297"/>
      <c r="AC69" s="298"/>
      <c r="AD69" s="297"/>
      <c r="AE69" s="298"/>
      <c r="AF69" s="297"/>
      <c r="AG69" s="298"/>
    </row>
    <row r="70" spans="3:33" ht="18" customHeight="1">
      <c r="C70" s="82" t="s">
        <v>174</v>
      </c>
      <c r="G70" s="311">
        <v>13499</v>
      </c>
      <c r="H70" s="220"/>
      <c r="I70" s="311">
        <v>188517</v>
      </c>
      <c r="J70" s="220"/>
      <c r="K70" s="311">
        <v>13499</v>
      </c>
      <c r="L70" s="220"/>
      <c r="M70" s="311">
        <v>188517</v>
      </c>
      <c r="Q70" s="204"/>
      <c r="R70" s="195"/>
      <c r="S70" s="204"/>
      <c r="T70" s="195"/>
      <c r="U70" s="195"/>
      <c r="V70" s="195"/>
      <c r="W70" s="195"/>
      <c r="X70" s="195"/>
      <c r="Y70" s="195"/>
      <c r="Z70" s="195"/>
      <c r="AA70" s="295"/>
      <c r="AB70" s="297"/>
      <c r="AC70" s="295"/>
      <c r="AD70" s="297"/>
      <c r="AE70" s="295"/>
      <c r="AF70" s="297"/>
      <c r="AG70" s="295"/>
    </row>
    <row r="71" spans="2:33" ht="18" customHeight="1">
      <c r="B71" s="82" t="s">
        <v>66</v>
      </c>
      <c r="G71" s="221">
        <v>-2700</v>
      </c>
      <c r="H71" s="220"/>
      <c r="I71" s="221">
        <v>-3016</v>
      </c>
      <c r="J71" s="220"/>
      <c r="K71" s="221">
        <v>-2700</v>
      </c>
      <c r="L71" s="220"/>
      <c r="M71" s="221">
        <v>-3016</v>
      </c>
      <c r="Q71" s="204"/>
      <c r="R71" s="195"/>
      <c r="S71" s="204"/>
      <c r="T71" s="195"/>
      <c r="U71" s="195"/>
      <c r="V71" s="195"/>
      <c r="W71" s="195"/>
      <c r="X71" s="195"/>
      <c r="Y71" s="195"/>
      <c r="Z71" s="195"/>
      <c r="AA71" s="295"/>
      <c r="AB71" s="297"/>
      <c r="AC71" s="295"/>
      <c r="AD71" s="297"/>
      <c r="AE71" s="295"/>
      <c r="AF71" s="297"/>
      <c r="AG71" s="295"/>
    </row>
    <row r="72" spans="2:33" ht="18" customHeight="1">
      <c r="B72" s="82" t="s">
        <v>90</v>
      </c>
      <c r="G72" s="221">
        <v>-5972</v>
      </c>
      <c r="H72" s="220"/>
      <c r="I72" s="221">
        <v>-5765</v>
      </c>
      <c r="J72" s="220"/>
      <c r="K72" s="221">
        <v>-5972</v>
      </c>
      <c r="L72" s="220"/>
      <c r="M72" s="221">
        <v>-5765</v>
      </c>
      <c r="Q72" s="195"/>
      <c r="R72" s="195"/>
      <c r="S72" s="276"/>
      <c r="T72" s="195"/>
      <c r="U72" s="195"/>
      <c r="V72" s="195"/>
      <c r="W72" s="195"/>
      <c r="X72" s="195"/>
      <c r="Y72" s="195"/>
      <c r="Z72" s="195"/>
      <c r="AA72" s="295"/>
      <c r="AB72" s="297"/>
      <c r="AC72" s="295"/>
      <c r="AD72" s="297"/>
      <c r="AE72" s="295"/>
      <c r="AF72" s="297"/>
      <c r="AG72" s="295"/>
    </row>
    <row r="73" spans="2:33" ht="18" customHeight="1">
      <c r="B73" s="82" t="s">
        <v>209</v>
      </c>
      <c r="G73" s="221">
        <v>2</v>
      </c>
      <c r="H73" s="220"/>
      <c r="I73" s="221">
        <v>0</v>
      </c>
      <c r="J73" s="220"/>
      <c r="K73" s="221">
        <v>2</v>
      </c>
      <c r="L73" s="220"/>
      <c r="M73" s="221">
        <v>0</v>
      </c>
      <c r="Q73" s="195"/>
      <c r="R73" s="195"/>
      <c r="S73" s="276"/>
      <c r="T73" s="195"/>
      <c r="U73" s="195"/>
      <c r="V73" s="195"/>
      <c r="W73" s="195"/>
      <c r="X73" s="195"/>
      <c r="Y73" s="195"/>
      <c r="Z73" s="195"/>
      <c r="AA73" s="295"/>
      <c r="AB73" s="297"/>
      <c r="AC73" s="295"/>
      <c r="AD73" s="297"/>
      <c r="AE73" s="295"/>
      <c r="AF73" s="297"/>
      <c r="AG73" s="295"/>
    </row>
    <row r="74" spans="2:33" ht="18" customHeight="1">
      <c r="B74" s="82" t="s">
        <v>137</v>
      </c>
      <c r="G74" s="221">
        <v>0</v>
      </c>
      <c r="H74" s="220"/>
      <c r="I74" s="221">
        <v>300</v>
      </c>
      <c r="J74" s="220"/>
      <c r="K74" s="221">
        <v>0</v>
      </c>
      <c r="L74" s="220"/>
      <c r="M74" s="237">
        <v>0</v>
      </c>
      <c r="Q74" s="195"/>
      <c r="R74" s="195"/>
      <c r="S74" s="204"/>
      <c r="T74" s="195"/>
      <c r="U74" s="195"/>
      <c r="V74" s="195"/>
      <c r="W74" s="195"/>
      <c r="X74" s="195"/>
      <c r="Y74" s="195"/>
      <c r="Z74" s="195"/>
      <c r="AA74" s="295"/>
      <c r="AB74" s="297"/>
      <c r="AC74" s="295"/>
      <c r="AD74" s="297"/>
      <c r="AE74" s="295"/>
      <c r="AF74" s="297"/>
      <c r="AG74" s="296"/>
    </row>
    <row r="75" spans="1:33" ht="18" customHeight="1">
      <c r="A75" s="13" t="s">
        <v>175</v>
      </c>
      <c r="G75" s="89">
        <f>SUM(G67:G74)</f>
        <v>-23394</v>
      </c>
      <c r="H75" s="81"/>
      <c r="I75" s="89">
        <f>SUM(I67:I74)</f>
        <v>153008</v>
      </c>
      <c r="J75" s="81"/>
      <c r="K75" s="89">
        <f>SUM(K67:K74)</f>
        <v>-23394</v>
      </c>
      <c r="L75" s="81"/>
      <c r="M75" s="89">
        <f>SUM(M67:M74)</f>
        <v>152708</v>
      </c>
      <c r="Q75" s="211"/>
      <c r="R75" s="211"/>
      <c r="S75" s="204"/>
      <c r="T75" s="195"/>
      <c r="U75" s="195"/>
      <c r="V75" s="195"/>
      <c r="W75" s="195"/>
      <c r="X75" s="195"/>
      <c r="Y75" s="195"/>
      <c r="Z75" s="195"/>
      <c r="AA75" s="295"/>
      <c r="AB75" s="297"/>
      <c r="AC75" s="295"/>
      <c r="AD75" s="297"/>
      <c r="AE75" s="295"/>
      <c r="AF75" s="297"/>
      <c r="AG75" s="296"/>
    </row>
    <row r="76" spans="1:33" ht="10.5" customHeight="1">
      <c r="A76" s="21"/>
      <c r="G76" s="81"/>
      <c r="H76" s="81"/>
      <c r="I76" s="81"/>
      <c r="J76" s="81"/>
      <c r="K76" s="81"/>
      <c r="L76" s="81"/>
      <c r="M76" s="81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298"/>
      <c r="AB76" s="297"/>
      <c r="AC76" s="298"/>
      <c r="AD76" s="297"/>
      <c r="AE76" s="298"/>
      <c r="AF76" s="297"/>
      <c r="AG76" s="298"/>
    </row>
    <row r="77" spans="1:33" ht="18" customHeight="1">
      <c r="A77" s="13" t="s">
        <v>176</v>
      </c>
      <c r="G77" s="81"/>
      <c r="H77" s="81"/>
      <c r="I77" s="81"/>
      <c r="J77" s="81"/>
      <c r="K77" s="81"/>
      <c r="L77" s="81"/>
      <c r="M77" s="81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298"/>
      <c r="AB77" s="297"/>
      <c r="AC77" s="298"/>
      <c r="AD77" s="298"/>
      <c r="AE77" s="298"/>
      <c r="AF77" s="297"/>
      <c r="AG77" s="296"/>
    </row>
    <row r="78" spans="1:33" ht="18" customHeight="1">
      <c r="A78" s="13" t="s">
        <v>85</v>
      </c>
      <c r="G78" s="80">
        <f>G75+G64+G41</f>
        <v>-7860</v>
      </c>
      <c r="H78" s="81"/>
      <c r="I78" s="80">
        <f>I75+I64+I41</f>
        <v>-11041</v>
      </c>
      <c r="J78" s="81"/>
      <c r="K78" s="80">
        <f>K75+K64+K41</f>
        <v>-10327</v>
      </c>
      <c r="L78" s="81"/>
      <c r="M78" s="80">
        <f>M75+M64+M41</f>
        <v>-14402</v>
      </c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296"/>
      <c r="AB78" s="297"/>
      <c r="AC78" s="296"/>
      <c r="AD78" s="298"/>
      <c r="AE78" s="296"/>
      <c r="AF78" s="297"/>
      <c r="AG78" s="296"/>
    </row>
    <row r="79" spans="1:33" ht="10.5" customHeight="1">
      <c r="A79" s="21"/>
      <c r="G79" s="81"/>
      <c r="H79" s="81"/>
      <c r="I79" s="81"/>
      <c r="J79" s="81"/>
      <c r="K79" s="81"/>
      <c r="L79" s="81"/>
      <c r="M79" s="81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297"/>
      <c r="AB79" s="297"/>
      <c r="AC79" s="297"/>
      <c r="AD79" s="297"/>
      <c r="AE79" s="297"/>
      <c r="AF79" s="297"/>
      <c r="AG79" s="302"/>
    </row>
    <row r="80" spans="1:33" ht="18" customHeight="1">
      <c r="A80" s="25" t="s">
        <v>32</v>
      </c>
      <c r="G80" s="81"/>
      <c r="H80" s="81"/>
      <c r="I80" s="81"/>
      <c r="J80" s="81"/>
      <c r="K80" s="81"/>
      <c r="L80" s="81"/>
      <c r="M80" s="81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298"/>
      <c r="AB80" s="297"/>
      <c r="AC80" s="298"/>
      <c r="AD80" s="297"/>
      <c r="AE80" s="298"/>
      <c r="AF80" s="297"/>
      <c r="AG80" s="296"/>
    </row>
    <row r="81" spans="1:33" ht="18" customHeight="1">
      <c r="A81" s="21" t="s">
        <v>185</v>
      </c>
      <c r="G81" s="130">
        <v>18061</v>
      </c>
      <c r="H81" s="81"/>
      <c r="I81" s="81">
        <v>29102</v>
      </c>
      <c r="J81" s="81"/>
      <c r="K81" s="81">
        <v>14700</v>
      </c>
      <c r="L81" s="81"/>
      <c r="M81" s="81">
        <v>29102</v>
      </c>
      <c r="O81" s="79">
        <f>G81-'BS-3,4,5'!L13</f>
        <v>0</v>
      </c>
      <c r="P81" s="79">
        <f>K81-'BS-3,4,5'!P13</f>
        <v>0</v>
      </c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298"/>
      <c r="AB81" s="297"/>
      <c r="AC81" s="298"/>
      <c r="AD81" s="297"/>
      <c r="AE81" s="298"/>
      <c r="AF81" s="297"/>
      <c r="AG81" s="296"/>
    </row>
    <row r="82" spans="1:33" ht="10.5" customHeight="1">
      <c r="A82" s="21"/>
      <c r="G82" s="81"/>
      <c r="H82" s="81"/>
      <c r="I82" s="139"/>
      <c r="J82" s="81"/>
      <c r="K82" s="139"/>
      <c r="L82" s="81"/>
      <c r="M82" s="139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298"/>
      <c r="AB82" s="297"/>
      <c r="AC82" s="298"/>
      <c r="AD82" s="297"/>
      <c r="AE82" s="298"/>
      <c r="AF82" s="297"/>
      <c r="AG82" s="296"/>
    </row>
    <row r="83" spans="1:22" ht="18" customHeight="1">
      <c r="A83" s="25" t="s">
        <v>32</v>
      </c>
      <c r="G83" s="81"/>
      <c r="H83" s="81"/>
      <c r="I83" s="80"/>
      <c r="J83" s="81"/>
      <c r="K83" s="80"/>
      <c r="L83" s="81"/>
      <c r="M83" s="80"/>
      <c r="Q83" s="195"/>
      <c r="R83" s="195"/>
      <c r="S83" s="195"/>
      <c r="T83" s="195"/>
      <c r="U83" s="195"/>
      <c r="V83" s="195"/>
    </row>
    <row r="84" spans="1:22" ht="18" customHeight="1" thickBot="1">
      <c r="A84" s="21" t="s">
        <v>186</v>
      </c>
      <c r="G84" s="102">
        <f>SUM(G78:G81)</f>
        <v>10201</v>
      </c>
      <c r="H84" s="81"/>
      <c r="I84" s="102">
        <f>SUM(I78:I81)</f>
        <v>18061</v>
      </c>
      <c r="J84" s="80"/>
      <c r="K84" s="102">
        <f>SUM(K78:K81)</f>
        <v>4373</v>
      </c>
      <c r="L84" s="81"/>
      <c r="M84" s="102">
        <f>SUM(M78:M81)</f>
        <v>14700</v>
      </c>
      <c r="O84" s="79">
        <f>G84-'BS-3,4,5'!J13</f>
        <v>0</v>
      </c>
      <c r="P84" s="79">
        <f>K84-'BS-3,4,5'!N13</f>
        <v>0</v>
      </c>
      <c r="Q84" s="195"/>
      <c r="R84" s="195"/>
      <c r="S84" s="195"/>
      <c r="T84" s="195"/>
      <c r="U84" s="195"/>
      <c r="V84" s="195"/>
    </row>
    <row r="85" spans="1:22" ht="18" customHeight="1" thickTop="1">
      <c r="A85" s="19"/>
      <c r="B85" s="15"/>
      <c r="C85" s="15"/>
      <c r="D85" s="91"/>
      <c r="E85" s="15"/>
      <c r="F85" s="16"/>
      <c r="G85" s="12"/>
      <c r="H85" s="17"/>
      <c r="I85" s="68"/>
      <c r="J85" s="15"/>
      <c r="K85" s="69"/>
      <c r="L85" s="17"/>
      <c r="M85" s="69"/>
      <c r="Q85" s="195"/>
      <c r="R85" s="195"/>
      <c r="S85" s="195"/>
      <c r="T85" s="195"/>
      <c r="U85" s="195"/>
      <c r="V85" s="195"/>
    </row>
    <row r="86" spans="1:22" ht="18" customHeight="1">
      <c r="A86" s="19"/>
      <c r="B86" s="15"/>
      <c r="C86" s="15"/>
      <c r="D86" s="91"/>
      <c r="E86" s="15"/>
      <c r="F86" s="16"/>
      <c r="G86" s="12"/>
      <c r="H86" s="17"/>
      <c r="I86" s="68"/>
      <c r="J86" s="15"/>
      <c r="K86" s="69"/>
      <c r="L86" s="17"/>
      <c r="M86" s="69"/>
      <c r="Q86" s="195"/>
      <c r="R86" s="195"/>
      <c r="S86" s="195"/>
      <c r="T86" s="195"/>
      <c r="U86" s="195"/>
      <c r="V86" s="195"/>
    </row>
    <row r="87" spans="1:22" ht="18" customHeight="1">
      <c r="A87" s="19"/>
      <c r="B87" s="15"/>
      <c r="C87" s="15"/>
      <c r="D87" s="91"/>
      <c r="E87" s="15"/>
      <c r="F87" s="16"/>
      <c r="G87" s="12"/>
      <c r="H87" s="17"/>
      <c r="I87" s="68"/>
      <c r="J87" s="15"/>
      <c r="K87" s="69"/>
      <c r="L87" s="17"/>
      <c r="M87" s="69"/>
      <c r="Q87" s="195"/>
      <c r="R87" s="195"/>
      <c r="S87" s="195"/>
      <c r="T87" s="195"/>
      <c r="U87" s="195"/>
      <c r="V87" s="195"/>
    </row>
    <row r="88" spans="1:22" ht="18" customHeight="1">
      <c r="A88" s="19"/>
      <c r="B88" s="15"/>
      <c r="C88" s="15"/>
      <c r="D88" s="91"/>
      <c r="E88" s="15"/>
      <c r="F88" s="16"/>
      <c r="G88" s="12"/>
      <c r="H88" s="17"/>
      <c r="I88" s="68"/>
      <c r="J88" s="15"/>
      <c r="K88" s="69"/>
      <c r="L88" s="17"/>
      <c r="M88" s="69"/>
      <c r="Q88" s="207"/>
      <c r="R88" s="207"/>
      <c r="S88" s="207"/>
      <c r="T88" s="195"/>
      <c r="U88" s="194"/>
      <c r="V88" s="208"/>
    </row>
    <row r="89" spans="1:22" ht="18" customHeight="1">
      <c r="A89" s="19"/>
      <c r="B89" s="15"/>
      <c r="C89" s="15"/>
      <c r="D89" s="91"/>
      <c r="E89" s="15"/>
      <c r="F89" s="16"/>
      <c r="G89" s="12"/>
      <c r="H89" s="17"/>
      <c r="I89" s="68"/>
      <c r="J89" s="15"/>
      <c r="K89" s="69"/>
      <c r="L89" s="17"/>
      <c r="M89" s="69"/>
      <c r="Q89" s="207"/>
      <c r="R89" s="207"/>
      <c r="S89" s="207"/>
      <c r="T89" s="195"/>
      <c r="U89" s="194"/>
      <c r="V89" s="208"/>
    </row>
    <row r="90" spans="1:22" ht="18" customHeight="1">
      <c r="A90" s="19"/>
      <c r="B90" s="15"/>
      <c r="C90" s="15"/>
      <c r="D90" s="91"/>
      <c r="E90" s="15"/>
      <c r="F90" s="16"/>
      <c r="G90" s="12"/>
      <c r="H90" s="17"/>
      <c r="I90" s="68"/>
      <c r="J90" s="15"/>
      <c r="K90" s="69"/>
      <c r="L90" s="17"/>
      <c r="M90" s="69"/>
      <c r="Q90" s="207"/>
      <c r="R90" s="207"/>
      <c r="S90" s="207"/>
      <c r="T90" s="195"/>
      <c r="U90" s="195"/>
      <c r="V90" s="195"/>
    </row>
    <row r="91" spans="1:22" ht="18" customHeight="1">
      <c r="A91" s="19"/>
      <c r="B91" s="15"/>
      <c r="C91" s="15"/>
      <c r="D91" s="91"/>
      <c r="E91" s="15"/>
      <c r="F91" s="16"/>
      <c r="G91" s="12"/>
      <c r="H91" s="17"/>
      <c r="I91" s="68"/>
      <c r="J91" s="15"/>
      <c r="K91" s="69"/>
      <c r="L91" s="17"/>
      <c r="M91" s="69"/>
      <c r="Q91" s="195"/>
      <c r="R91" s="195"/>
      <c r="S91" s="195"/>
      <c r="T91" s="195"/>
      <c r="U91" s="195"/>
      <c r="V91" s="195"/>
    </row>
    <row r="92" spans="1:22" ht="18" customHeight="1">
      <c r="A92" s="19"/>
      <c r="B92" s="15"/>
      <c r="C92" s="15"/>
      <c r="D92" s="91"/>
      <c r="E92" s="15"/>
      <c r="F92" s="16"/>
      <c r="G92" s="12"/>
      <c r="H92" s="17"/>
      <c r="I92" s="68"/>
      <c r="J92" s="15"/>
      <c r="K92" s="69"/>
      <c r="L92" s="17"/>
      <c r="M92" s="69"/>
      <c r="Q92" s="195"/>
      <c r="R92" s="195"/>
      <c r="S92" s="195"/>
      <c r="T92" s="195"/>
      <c r="U92" s="195"/>
      <c r="V92" s="195"/>
    </row>
    <row r="93" spans="1:22" ht="18" customHeight="1">
      <c r="A93" s="19" t="str">
        <f>'BS-3,4,5'!A1</f>
        <v>PORN PROM METAL PUBLIC COMPANY LIMITED AND ITS SUBSIDIARIES</v>
      </c>
      <c r="B93" s="15"/>
      <c r="C93" s="15"/>
      <c r="D93" s="91"/>
      <c r="E93" s="15"/>
      <c r="F93" s="16"/>
      <c r="G93" s="12"/>
      <c r="H93" s="17"/>
      <c r="I93" s="68"/>
      <c r="J93" s="15"/>
      <c r="K93" s="69"/>
      <c r="L93" s="17"/>
      <c r="M93" s="69"/>
      <c r="Q93" s="194"/>
      <c r="R93" s="194"/>
      <c r="S93" s="194"/>
      <c r="T93" s="324"/>
      <c r="U93" s="324"/>
      <c r="V93" s="324"/>
    </row>
    <row r="94" spans="1:22" ht="18" customHeight="1">
      <c r="A94" s="19" t="s">
        <v>18</v>
      </c>
      <c r="B94" s="15"/>
      <c r="C94" s="15"/>
      <c r="D94" s="91"/>
      <c r="E94" s="15"/>
      <c r="F94" s="16"/>
      <c r="G94" s="12"/>
      <c r="H94" s="17"/>
      <c r="I94" s="70"/>
      <c r="J94" s="15"/>
      <c r="K94" s="69"/>
      <c r="L94" s="17"/>
      <c r="M94" s="69"/>
      <c r="Q94" s="190"/>
      <c r="R94" s="190"/>
      <c r="S94" s="190"/>
      <c r="T94" s="190"/>
      <c r="U94" s="324"/>
      <c r="V94" s="324"/>
    </row>
    <row r="95" spans="1:22" ht="18" customHeight="1">
      <c r="A95" s="20" t="str">
        <f>'PL-6'!A3</f>
        <v>FOR THE YEARS ENDED DECEMBER 31, 2014 AND 2013</v>
      </c>
      <c r="B95" s="15"/>
      <c r="C95" s="15"/>
      <c r="D95" s="91"/>
      <c r="E95" s="15"/>
      <c r="F95" s="16"/>
      <c r="G95" s="12"/>
      <c r="H95" s="17"/>
      <c r="I95" s="12"/>
      <c r="J95" s="15"/>
      <c r="K95" s="12"/>
      <c r="L95" s="17"/>
      <c r="M95" s="12"/>
      <c r="Q95" s="194"/>
      <c r="R95" s="194"/>
      <c r="S95" s="194"/>
      <c r="T95" s="212"/>
      <c r="U95" s="209"/>
      <c r="V95" s="212"/>
    </row>
    <row r="96" spans="1:22" ht="6" customHeight="1">
      <c r="A96" s="20"/>
      <c r="B96" s="15"/>
      <c r="C96" s="15"/>
      <c r="D96" s="91"/>
      <c r="E96" s="15"/>
      <c r="F96" s="16"/>
      <c r="G96" s="12"/>
      <c r="H96" s="17"/>
      <c r="I96" s="12"/>
      <c r="J96" s="15"/>
      <c r="K96" s="12"/>
      <c r="L96" s="17"/>
      <c r="M96" s="12"/>
      <c r="Q96" s="213"/>
      <c r="R96" s="213"/>
      <c r="S96" s="201"/>
      <c r="T96" s="195"/>
      <c r="U96" s="195"/>
      <c r="V96" s="195"/>
    </row>
    <row r="97" spans="7:22" ht="18" customHeight="1">
      <c r="G97" s="319" t="s">
        <v>87</v>
      </c>
      <c r="H97" s="319"/>
      <c r="I97" s="319"/>
      <c r="J97" s="319"/>
      <c r="K97" s="319"/>
      <c r="L97" s="319"/>
      <c r="M97" s="319"/>
      <c r="Q97" s="214"/>
      <c r="R97" s="214"/>
      <c r="S97" s="214"/>
      <c r="T97" s="195"/>
      <c r="U97" s="195"/>
      <c r="V97" s="195"/>
    </row>
    <row r="98" spans="7:22" ht="18" customHeight="1">
      <c r="G98" s="320" t="s">
        <v>92</v>
      </c>
      <c r="H98" s="320"/>
      <c r="I98" s="320"/>
      <c r="J98" s="71"/>
      <c r="K98" s="325" t="s">
        <v>93</v>
      </c>
      <c r="L98" s="325"/>
      <c r="M98" s="325"/>
      <c r="Q98" s="204"/>
      <c r="R98" s="203"/>
      <c r="S98" s="202"/>
      <c r="T98" s="200"/>
      <c r="U98" s="195"/>
      <c r="V98" s="200"/>
    </row>
    <row r="99" spans="7:22" ht="18" customHeight="1">
      <c r="G99" s="319" t="s">
        <v>94</v>
      </c>
      <c r="H99" s="319"/>
      <c r="I99" s="319"/>
      <c r="J99" s="71"/>
      <c r="K99" s="313" t="s">
        <v>94</v>
      </c>
      <c r="L99" s="313"/>
      <c r="M99" s="313"/>
      <c r="Q99" s="204"/>
      <c r="R99" s="203"/>
      <c r="S99" s="202"/>
      <c r="T99" s="200"/>
      <c r="U99" s="195"/>
      <c r="V99" s="200"/>
    </row>
    <row r="100" spans="1:22" ht="18" customHeight="1">
      <c r="A100" s="27"/>
      <c r="B100" s="27"/>
      <c r="C100" s="27"/>
      <c r="E100" s="27"/>
      <c r="F100" s="28"/>
      <c r="G100" s="140">
        <v>2014</v>
      </c>
      <c r="I100" s="73">
        <v>2013</v>
      </c>
      <c r="J100" s="17"/>
      <c r="K100" s="137">
        <v>2014</v>
      </c>
      <c r="M100" s="73">
        <v>2013</v>
      </c>
      <c r="Q100" s="204"/>
      <c r="R100" s="203"/>
      <c r="S100" s="202"/>
      <c r="T100" s="200"/>
      <c r="U100" s="195"/>
      <c r="V100" s="200"/>
    </row>
    <row r="101" spans="1:22" ht="5.25" customHeight="1">
      <c r="A101" s="74"/>
      <c r="B101" s="75"/>
      <c r="C101" s="75"/>
      <c r="D101" s="20"/>
      <c r="E101" s="75"/>
      <c r="F101" s="90"/>
      <c r="G101" s="83"/>
      <c r="H101" s="83"/>
      <c r="I101" s="83"/>
      <c r="K101" s="83"/>
      <c r="L101" s="83"/>
      <c r="M101" s="83"/>
      <c r="Q101" s="204"/>
      <c r="R101" s="203"/>
      <c r="S101" s="202"/>
      <c r="T101" s="200"/>
      <c r="U101" s="195"/>
      <c r="V101" s="200"/>
    </row>
    <row r="102" spans="1:22" ht="18" customHeight="1">
      <c r="A102" s="25" t="s">
        <v>119</v>
      </c>
      <c r="G102" s="80"/>
      <c r="H102" s="81"/>
      <c r="I102" s="80"/>
      <c r="J102" s="81"/>
      <c r="K102" s="80"/>
      <c r="L102" s="81"/>
      <c r="M102" s="80"/>
      <c r="Q102" s="213"/>
      <c r="R102" s="203"/>
      <c r="S102" s="202"/>
      <c r="T102" s="194"/>
      <c r="U102" s="195"/>
      <c r="V102" s="194"/>
    </row>
    <row r="103" spans="1:13" ht="18" customHeight="1">
      <c r="A103" s="25" t="s">
        <v>184</v>
      </c>
      <c r="B103" s="25"/>
      <c r="G103" s="81"/>
      <c r="H103" s="81"/>
      <c r="I103" s="81"/>
      <c r="J103" s="81"/>
      <c r="K103" s="81"/>
      <c r="L103" s="81"/>
      <c r="M103" s="81"/>
    </row>
    <row r="104" spans="1:26" ht="18" customHeight="1">
      <c r="A104" s="25"/>
      <c r="B104" s="82" t="s">
        <v>122</v>
      </c>
      <c r="C104" s="82"/>
      <c r="G104" s="218">
        <v>281</v>
      </c>
      <c r="H104" s="220"/>
      <c r="I104" s="218">
        <v>410</v>
      </c>
      <c r="J104" s="220"/>
      <c r="K104" s="218">
        <v>245</v>
      </c>
      <c r="L104" s="220"/>
      <c r="M104" s="218">
        <v>374</v>
      </c>
      <c r="T104" s="194"/>
      <c r="U104" s="195"/>
      <c r="V104" s="194"/>
      <c r="W104" s="195"/>
      <c r="X104" s="194"/>
      <c r="Y104" s="195"/>
      <c r="Z104" s="194"/>
    </row>
    <row r="105" spans="2:26" ht="18" customHeight="1">
      <c r="B105" s="82" t="s">
        <v>121</v>
      </c>
      <c r="C105" s="82"/>
      <c r="G105" s="218">
        <v>5837</v>
      </c>
      <c r="H105" s="220"/>
      <c r="I105" s="218">
        <v>8713</v>
      </c>
      <c r="J105" s="220"/>
      <c r="K105" s="218">
        <v>3192</v>
      </c>
      <c r="L105" s="220"/>
      <c r="M105" s="218">
        <v>5405</v>
      </c>
      <c r="T105" s="194"/>
      <c r="U105" s="195"/>
      <c r="V105" s="194"/>
      <c r="W105" s="195"/>
      <c r="X105" s="194"/>
      <c r="Y105" s="195"/>
      <c r="Z105" s="194"/>
    </row>
    <row r="106" spans="2:26" ht="18" customHeight="1">
      <c r="B106" s="82" t="s">
        <v>120</v>
      </c>
      <c r="C106" s="82"/>
      <c r="G106" s="218">
        <v>3899</v>
      </c>
      <c r="H106" s="220"/>
      <c r="I106" s="218">
        <v>7879</v>
      </c>
      <c r="J106" s="220"/>
      <c r="K106" s="218">
        <v>752</v>
      </c>
      <c r="L106" s="220"/>
      <c r="M106" s="218">
        <v>7862</v>
      </c>
      <c r="T106" s="194"/>
      <c r="U106" s="195"/>
      <c r="V106" s="194"/>
      <c r="W106" s="195"/>
      <c r="X106" s="194"/>
      <c r="Y106" s="195"/>
      <c r="Z106" s="194"/>
    </row>
    <row r="107" spans="2:26" ht="18" customHeight="1">
      <c r="B107" s="18" t="s">
        <v>153</v>
      </c>
      <c r="D107" s="18"/>
      <c r="G107" s="218">
        <v>184</v>
      </c>
      <c r="H107" s="220"/>
      <c r="I107" s="218">
        <v>1059</v>
      </c>
      <c r="J107" s="220"/>
      <c r="K107" s="218">
        <v>184</v>
      </c>
      <c r="L107" s="220"/>
      <c r="M107" s="218">
        <v>1059</v>
      </c>
      <c r="T107" s="194"/>
      <c r="U107" s="195"/>
      <c r="V107" s="194"/>
      <c r="W107" s="195"/>
      <c r="X107" s="194"/>
      <c r="Y107" s="195"/>
      <c r="Z107" s="194"/>
    </row>
    <row r="108" spans="7:26" ht="18" customHeight="1" thickBot="1">
      <c r="G108" s="312">
        <f>SUM(G104:G107)</f>
        <v>10201</v>
      </c>
      <c r="H108" s="184"/>
      <c r="I108" s="312">
        <f>SUM(I104:I107)</f>
        <v>18061</v>
      </c>
      <c r="J108" s="184"/>
      <c r="K108" s="145">
        <f>SUM(K104:K107)</f>
        <v>4373</v>
      </c>
      <c r="L108" s="81"/>
      <c r="M108" s="145">
        <f>SUM(M104:M107)</f>
        <v>14700</v>
      </c>
      <c r="O108" s="79">
        <f>G108-G84</f>
        <v>0</v>
      </c>
      <c r="P108" s="79">
        <f>I108-I84</f>
        <v>0</v>
      </c>
      <c r="Q108" s="79">
        <f>K108-K84</f>
        <v>0</v>
      </c>
      <c r="R108" s="79">
        <f>M108-M84</f>
        <v>0</v>
      </c>
      <c r="T108" s="194"/>
      <c r="U108" s="195"/>
      <c r="V108" s="194"/>
      <c r="W108" s="195"/>
      <c r="X108" s="194"/>
      <c r="Y108" s="195"/>
      <c r="Z108" s="194"/>
    </row>
    <row r="109" spans="7:26" ht="10.5" customHeight="1" thickTop="1">
      <c r="G109" s="194"/>
      <c r="H109" s="184"/>
      <c r="I109" s="194"/>
      <c r="J109" s="184"/>
      <c r="K109" s="80"/>
      <c r="L109" s="81"/>
      <c r="M109" s="80"/>
      <c r="O109" s="79"/>
      <c r="P109" s="79"/>
      <c r="Q109" s="79"/>
      <c r="R109" s="79"/>
      <c r="T109" s="194"/>
      <c r="U109" s="195"/>
      <c r="V109" s="194"/>
      <c r="W109" s="195"/>
      <c r="X109" s="194"/>
      <c r="Y109" s="195"/>
      <c r="Z109" s="194"/>
    </row>
    <row r="110" spans="1:37" s="157" customFormat="1" ht="18" customHeight="1">
      <c r="A110" s="174" t="s">
        <v>177</v>
      </c>
      <c r="D110" s="175"/>
      <c r="E110" s="176"/>
      <c r="F110" s="159"/>
      <c r="G110" s="176"/>
      <c r="H110" s="175"/>
      <c r="I110" s="176"/>
      <c r="J110" s="159"/>
      <c r="S110" s="159"/>
      <c r="T110" s="195"/>
      <c r="U110" s="195"/>
      <c r="V110" s="240"/>
      <c r="W110" s="195"/>
      <c r="X110" s="194"/>
      <c r="Y110" s="195"/>
      <c r="Z110" s="195"/>
      <c r="AA110" s="306"/>
      <c r="AB110" s="306"/>
      <c r="AC110" s="306"/>
      <c r="AD110" s="306"/>
      <c r="AE110" s="306"/>
      <c r="AF110" s="306"/>
      <c r="AG110" s="306"/>
      <c r="AH110" s="159"/>
      <c r="AI110" s="159"/>
      <c r="AJ110" s="159"/>
      <c r="AK110" s="159"/>
    </row>
    <row r="111" spans="2:37" s="157" customFormat="1" ht="18" customHeight="1">
      <c r="B111" s="157" t="s">
        <v>210</v>
      </c>
      <c r="D111" s="175"/>
      <c r="E111" s="176"/>
      <c r="F111" s="159"/>
      <c r="G111" s="218">
        <v>48957</v>
      </c>
      <c r="H111" s="220"/>
      <c r="I111" s="221">
        <v>35547</v>
      </c>
      <c r="J111" s="220"/>
      <c r="K111" s="221">
        <v>48957</v>
      </c>
      <c r="L111" s="221"/>
      <c r="M111" s="221">
        <v>32734</v>
      </c>
      <c r="S111" s="159"/>
      <c r="T111" s="195"/>
      <c r="U111" s="195"/>
      <c r="V111" s="185"/>
      <c r="W111" s="195"/>
      <c r="X111" s="185"/>
      <c r="Y111" s="185"/>
      <c r="Z111" s="185"/>
      <c r="AA111" s="306"/>
      <c r="AB111" s="306"/>
      <c r="AC111" s="306"/>
      <c r="AD111" s="306"/>
      <c r="AE111" s="306"/>
      <c r="AF111" s="306"/>
      <c r="AG111" s="306"/>
      <c r="AH111" s="159"/>
      <c r="AI111" s="159"/>
      <c r="AJ111" s="159"/>
      <c r="AK111" s="159"/>
    </row>
    <row r="112" spans="3:37" s="157" customFormat="1" ht="18" customHeight="1">
      <c r="C112" s="177"/>
      <c r="D112" s="178"/>
      <c r="E112" s="178"/>
      <c r="F112" s="178"/>
      <c r="G112" s="178"/>
      <c r="H112" s="178"/>
      <c r="I112" s="178"/>
      <c r="J112" s="178"/>
      <c r="S112" s="159"/>
      <c r="T112" s="159"/>
      <c r="U112" s="159"/>
      <c r="V112" s="159"/>
      <c r="W112" s="159"/>
      <c r="X112" s="159"/>
      <c r="Y112" s="159"/>
      <c r="Z112" s="159"/>
      <c r="AA112" s="306"/>
      <c r="AB112" s="306"/>
      <c r="AC112" s="306"/>
      <c r="AD112" s="306"/>
      <c r="AE112" s="306"/>
      <c r="AF112" s="306"/>
      <c r="AG112" s="306"/>
      <c r="AH112" s="159"/>
      <c r="AI112" s="159"/>
      <c r="AJ112" s="159"/>
      <c r="AK112" s="159"/>
    </row>
    <row r="113" spans="2:37" s="157" customFormat="1" ht="18" customHeight="1">
      <c r="B113" s="177"/>
      <c r="C113" s="177"/>
      <c r="D113" s="178"/>
      <c r="E113" s="178"/>
      <c r="F113" s="178"/>
      <c r="G113" s="178"/>
      <c r="H113" s="178"/>
      <c r="I113" s="178"/>
      <c r="J113" s="178"/>
      <c r="S113" s="159"/>
      <c r="T113" s="159"/>
      <c r="U113" s="159"/>
      <c r="V113" s="159"/>
      <c r="W113" s="159"/>
      <c r="X113" s="159"/>
      <c r="Y113" s="159"/>
      <c r="Z113" s="159"/>
      <c r="AA113" s="306"/>
      <c r="AB113" s="306"/>
      <c r="AC113" s="306"/>
      <c r="AD113" s="306"/>
      <c r="AE113" s="306"/>
      <c r="AF113" s="306"/>
      <c r="AG113" s="306"/>
      <c r="AH113" s="159"/>
      <c r="AI113" s="159"/>
      <c r="AJ113" s="159"/>
      <c r="AK113" s="159"/>
    </row>
    <row r="114" spans="4:37" s="157" customFormat="1" ht="18" customHeight="1">
      <c r="D114" s="178"/>
      <c r="E114" s="178"/>
      <c r="F114" s="178"/>
      <c r="G114" s="178"/>
      <c r="H114" s="178"/>
      <c r="I114" s="178"/>
      <c r="J114" s="178"/>
      <c r="S114" s="159"/>
      <c r="T114" s="159"/>
      <c r="U114" s="159"/>
      <c r="V114" s="159"/>
      <c r="W114" s="159"/>
      <c r="X114" s="159"/>
      <c r="Y114" s="159"/>
      <c r="Z114" s="159"/>
      <c r="AA114" s="306"/>
      <c r="AB114" s="306"/>
      <c r="AC114" s="306"/>
      <c r="AD114" s="306"/>
      <c r="AE114" s="306"/>
      <c r="AF114" s="306"/>
      <c r="AG114" s="306"/>
      <c r="AH114" s="159"/>
      <c r="AI114" s="159"/>
      <c r="AJ114" s="159"/>
      <c r="AK114" s="159"/>
    </row>
    <row r="115" spans="2:37" s="157" customFormat="1" ht="18" customHeight="1">
      <c r="B115" s="177"/>
      <c r="D115" s="178"/>
      <c r="E115" s="178"/>
      <c r="F115" s="178"/>
      <c r="G115" s="178"/>
      <c r="H115" s="178"/>
      <c r="I115" s="178"/>
      <c r="J115" s="178"/>
      <c r="S115" s="159"/>
      <c r="T115" s="159"/>
      <c r="U115" s="159"/>
      <c r="V115" s="159"/>
      <c r="W115" s="159"/>
      <c r="X115" s="159"/>
      <c r="Y115" s="159"/>
      <c r="Z115" s="159"/>
      <c r="AA115" s="306"/>
      <c r="AB115" s="306"/>
      <c r="AC115" s="306"/>
      <c r="AD115" s="306"/>
      <c r="AE115" s="306"/>
      <c r="AF115" s="306"/>
      <c r="AG115" s="306"/>
      <c r="AH115" s="159"/>
      <c r="AI115" s="159"/>
      <c r="AJ115" s="159"/>
      <c r="AK115" s="159"/>
    </row>
    <row r="116" spans="2:37" s="157" customFormat="1" ht="18" customHeight="1">
      <c r="B116" s="177"/>
      <c r="C116" s="177"/>
      <c r="D116" s="178"/>
      <c r="E116" s="178"/>
      <c r="F116" s="178"/>
      <c r="G116" s="178"/>
      <c r="H116" s="178"/>
      <c r="I116" s="178"/>
      <c r="J116" s="178"/>
      <c r="S116" s="159"/>
      <c r="T116" s="159"/>
      <c r="U116" s="159"/>
      <c r="V116" s="159"/>
      <c r="W116" s="159"/>
      <c r="X116" s="159"/>
      <c r="Y116" s="159"/>
      <c r="Z116" s="159"/>
      <c r="AA116" s="306"/>
      <c r="AB116" s="306"/>
      <c r="AC116" s="306"/>
      <c r="AD116" s="306"/>
      <c r="AE116" s="306"/>
      <c r="AF116" s="306"/>
      <c r="AG116" s="306"/>
      <c r="AH116" s="159"/>
      <c r="AI116" s="159"/>
      <c r="AJ116" s="159"/>
      <c r="AK116" s="159"/>
    </row>
  </sheetData>
  <sheetProtection/>
  <mergeCells count="19">
    <mergeCell ref="K49:M49"/>
    <mergeCell ref="G48:I48"/>
    <mergeCell ref="K48:M48"/>
    <mergeCell ref="G5:M5"/>
    <mergeCell ref="G6:I6"/>
    <mergeCell ref="K6:M6"/>
    <mergeCell ref="G7:I7"/>
    <mergeCell ref="K7:M7"/>
    <mergeCell ref="G47:M47"/>
    <mergeCell ref="T47:V47"/>
    <mergeCell ref="U48:V48"/>
    <mergeCell ref="T93:V93"/>
    <mergeCell ref="U94:V94"/>
    <mergeCell ref="G99:I99"/>
    <mergeCell ref="K99:M99"/>
    <mergeCell ref="G97:M97"/>
    <mergeCell ref="G98:I98"/>
    <mergeCell ref="K98:M98"/>
    <mergeCell ref="G49:I49"/>
  </mergeCells>
  <printOptions/>
  <pageMargins left="0.7086614173228347" right="0.1968503937007874" top="0.7480314960629921" bottom="0.7480314960629921" header="0.31496062992125984" footer="0.31496062992125984"/>
  <pageSetup firstPageNumber="9" useFirstPageNumber="1" horizontalDpi="600" verticalDpi="600" orientation="portrait" paperSize="9" scale="92" r:id="rId1"/>
  <headerFooter scaleWithDoc="0" alignWithMargins="0">
    <oddFooter>&amp;L&amp;"Times New Roman,Regular"&amp;11
The accompanying notes are an integral part of these financial statements.
________________________________DIRECTOR&amp;R&amp;"Times New Roman,Regular"&amp;11______________________________DIRECTOR       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TOSHIBA</cp:lastModifiedBy>
  <cp:lastPrinted>2015-02-24T07:21:54Z</cp:lastPrinted>
  <dcterms:created xsi:type="dcterms:W3CDTF">2007-10-24T11:45:06Z</dcterms:created>
  <dcterms:modified xsi:type="dcterms:W3CDTF">2015-02-24T07:21:57Z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