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76" windowWidth="1980" windowHeight="1350" activeTab="1"/>
  </bookViews>
  <sheets>
    <sheet name="BS-3,4,5" sheetId="1" r:id="rId1"/>
    <sheet name="PL-6,7" sheetId="2" r:id="rId2"/>
    <sheet name="PL-8,9" sheetId="3" r:id="rId3"/>
    <sheet name="SH-10" sheetId="4" r:id="rId4"/>
    <sheet name="SE-11" sheetId="5" r:id="rId5"/>
    <sheet name="CF-12,13,14" sheetId="6" r:id="rId6"/>
  </sheets>
  <externalReferences>
    <externalReference r:id="rId9"/>
  </externalReferences>
  <definedNames>
    <definedName name="A">#N/A</definedName>
    <definedName name="AAA" localSheetId="5">#REF!</definedName>
    <definedName name="AAA" localSheetId="2">#REF!</definedName>
    <definedName name="AAA">#REF!</definedName>
    <definedName name="aaaa" localSheetId="5">#REF!</definedName>
    <definedName name="aaaa" localSheetId="2">#REF!</definedName>
    <definedName name="aaaa">#REF!</definedName>
    <definedName name="AAt" localSheetId="5">'[1]งบการเงิน'!#REF!</definedName>
    <definedName name="AAt" localSheetId="2">'[1]งบการเงิน'!#REF!</definedName>
    <definedName name="AAt">'[1]งบการเงิน'!#REF!</definedName>
    <definedName name="At" localSheetId="5">'[1]งบการเงิน'!#REF!</definedName>
    <definedName name="At" localSheetId="2">'[1]งบการเงิน'!#REF!</definedName>
    <definedName name="At">'[1]งบการเงิน'!#REF!</definedName>
    <definedName name="B" localSheetId="5">'[1]งบการเงิน'!#REF!</definedName>
    <definedName name="B" localSheetId="2">'[1]งบการเงิน'!#REF!</definedName>
    <definedName name="B">'[1]งบการเงิน'!#REF!</definedName>
    <definedName name="BB" localSheetId="5">#REF!</definedName>
    <definedName name="BB" localSheetId="2">#REF!</definedName>
    <definedName name="BB">#REF!</definedName>
    <definedName name="C." localSheetId="5">'[1]งบการเงิน'!#REF!</definedName>
    <definedName name="C." localSheetId="2">'[1]งบการเงิน'!#REF!</definedName>
    <definedName name="C.">'[1]งบการเงิน'!#REF!</definedName>
    <definedName name="CC" localSheetId="5">'[1]งบการเงิน'!#REF!</definedName>
    <definedName name="CC" localSheetId="2">'[1]งบการเงิน'!#REF!</definedName>
    <definedName name="CC">'[1]งบการเงิน'!#REF!</definedName>
    <definedName name="CCt" localSheetId="5">'[1]งบการเงิน'!#REF!</definedName>
    <definedName name="CCt" localSheetId="2">'[1]งบการเงิน'!#REF!</definedName>
    <definedName name="CCt">'[1]งบการเงิน'!#REF!</definedName>
    <definedName name="cost" localSheetId="5">#REF!</definedName>
    <definedName name="cost" localSheetId="2">#REF!</definedName>
    <definedName name="cost">#REF!</definedName>
    <definedName name="Ct" localSheetId="5">'[1]งบการเงิน'!#REF!</definedName>
    <definedName name="Ct" localSheetId="2">'[1]งบการเงิน'!#REF!</definedName>
    <definedName name="Ct">'[1]งบการเงิน'!#REF!</definedName>
    <definedName name="DA" localSheetId="5">'[1]งบการเงิน'!#REF!</definedName>
    <definedName name="DA" localSheetId="2">'[1]งบการเงิน'!#REF!</definedName>
    <definedName name="DA">'[1]งบการเงิน'!#REF!</definedName>
    <definedName name="DAAt" localSheetId="5">'[1]งบการเงิน'!#REF!</definedName>
    <definedName name="DAAt" localSheetId="2">'[1]งบการเงิน'!#REF!</definedName>
    <definedName name="DAAt">'[1]งบการเงิน'!#REF!</definedName>
    <definedName name="DAt" localSheetId="5">'[1]งบการเงิน'!#REF!</definedName>
    <definedName name="DAt" localSheetId="2">'[1]งบการเงิน'!#REF!</definedName>
    <definedName name="DAt">'[1]งบการเงิน'!#REF!</definedName>
    <definedName name="DC" localSheetId="5">'[1]งบการเงิน'!#REF!</definedName>
    <definedName name="DC" localSheetId="2">'[1]งบการเงิน'!#REF!</definedName>
    <definedName name="DC">'[1]งบการเงิน'!#REF!</definedName>
    <definedName name="DCC" localSheetId="5">'[1]งบการเงิน'!#REF!</definedName>
    <definedName name="DCC" localSheetId="2">'[1]งบการเงิน'!#REF!</definedName>
    <definedName name="DCC">'[1]งบการเงิน'!#REF!</definedName>
    <definedName name="DCCt" localSheetId="5">'[1]งบการเงิน'!#REF!</definedName>
    <definedName name="DCCt" localSheetId="2">'[1]งบการเงิน'!#REF!</definedName>
    <definedName name="DCCt">'[1]งบการเงิน'!#REF!</definedName>
    <definedName name="DCt" localSheetId="5">'[1]งบการเงิน'!#REF!</definedName>
    <definedName name="DCt" localSheetId="2">'[1]งบการเงิน'!#REF!</definedName>
    <definedName name="DCt">'[1]งบการเงิน'!#REF!</definedName>
    <definedName name="DEE" localSheetId="5">'[1]งบการเงิน'!#REF!</definedName>
    <definedName name="DEE" localSheetId="2">'[1]งบการเงิน'!#REF!</definedName>
    <definedName name="DEE">'[1]งบการเงิน'!#REF!</definedName>
    <definedName name="DFA" localSheetId="5">'[1]งบการเงิน'!#REF!</definedName>
    <definedName name="DFA" localSheetId="2">'[1]งบการเงิน'!#REF!</definedName>
    <definedName name="DFA">'[1]งบการเงิน'!#REF!</definedName>
    <definedName name="DGG" localSheetId="5">'[1]งบการเงิน'!#REF!</definedName>
    <definedName name="DGG" localSheetId="2">'[1]งบการเงิน'!#REF!</definedName>
    <definedName name="DGG">'[1]งบการเงิน'!#REF!</definedName>
    <definedName name="DII" localSheetId="5">'[1]งบการเงิน'!#REF!</definedName>
    <definedName name="DII" localSheetId="2">'[1]งบการเงิน'!#REF!</definedName>
    <definedName name="DII">'[1]งบการเงิน'!#REF!</definedName>
    <definedName name="DIt" localSheetId="5">'[1]งบการเงิน'!#REF!</definedName>
    <definedName name="DIt" localSheetId="2">'[1]งบการเงิน'!#REF!</definedName>
    <definedName name="DIt">'[1]งบการเงิน'!#REF!</definedName>
    <definedName name="DItt" localSheetId="5">'[1]งบการเงิน'!#REF!</definedName>
    <definedName name="DItt" localSheetId="2">'[1]งบการเงิน'!#REF!</definedName>
    <definedName name="DItt">'[1]งบการเงิน'!#REF!</definedName>
    <definedName name="DIttt" localSheetId="5">'[1]งบการเงิน'!#REF!</definedName>
    <definedName name="DIttt" localSheetId="2">'[1]งบการเงิน'!#REF!</definedName>
    <definedName name="DIttt">'[1]งบการเงิน'!#REF!</definedName>
    <definedName name="DNN" localSheetId="5">'[1]งบการเงิน'!#REF!</definedName>
    <definedName name="DNN" localSheetId="2">'[1]งบการเงิน'!#REF!</definedName>
    <definedName name="DNN">'[1]งบการเงิน'!#REF!</definedName>
    <definedName name="DOS" localSheetId="5">'[1]งบการเงิน'!#REF!</definedName>
    <definedName name="DOS" localSheetId="2">'[1]งบการเงิน'!#REF!</definedName>
    <definedName name="DOS">'[1]งบการเงิน'!#REF!</definedName>
    <definedName name="DRE." localSheetId="5">'[1]งบการเงิน'!#REF!</definedName>
    <definedName name="DRE." localSheetId="2">'[1]งบการเงิน'!#REF!</definedName>
    <definedName name="DRE.">'[1]งบการเงิน'!#REF!</definedName>
    <definedName name="DREt" localSheetId="5">'[1]งบการเงิน'!#REF!</definedName>
    <definedName name="DREt" localSheetId="2">'[1]งบการเงิน'!#REF!</definedName>
    <definedName name="DREt">'[1]งบการเงิน'!#REF!</definedName>
    <definedName name="DT" localSheetId="5">'[1]งบการเงิน'!#REF!</definedName>
    <definedName name="DT" localSheetId="2">'[1]งบการเงิน'!#REF!</definedName>
    <definedName name="DT">'[1]งบการเงิน'!#REF!</definedName>
    <definedName name="EE" localSheetId="5">'[1]งบการเงิน'!#REF!</definedName>
    <definedName name="EE" localSheetId="2">'[1]งบการเงิน'!#REF!</definedName>
    <definedName name="EE">'[1]งบการเงิน'!#REF!</definedName>
    <definedName name="FA" localSheetId="5">'[1]งบการเงิน'!#REF!</definedName>
    <definedName name="FA" localSheetId="2">'[1]งบการเงิน'!#REF!</definedName>
    <definedName name="FA">'[1]งบการเงิน'!#REF!</definedName>
    <definedName name="FC">'[1]cash flow 1'!$H$15</definedName>
    <definedName name="FCC">'[1]cash flow 1'!$H$91</definedName>
    <definedName name="FGG">'[1]cash flow 1'!$H$118</definedName>
    <definedName name="FIttt">'[1]cash flow 1'!$H$51</definedName>
    <definedName name="FNN">'[1]cash flow 1'!$H$129</definedName>
    <definedName name="FT">'[1]cash flow 1'!$H$108</definedName>
    <definedName name="G\L_FA">'[1]cash flow 1'!$H$66</definedName>
    <definedName name="GG" localSheetId="5">'[1]งบการเงิน'!#REF!</definedName>
    <definedName name="GG" localSheetId="2">'[1]งบการเงิน'!#REF!</definedName>
    <definedName name="GG">'[1]งบการเงิน'!#REF!</definedName>
    <definedName name="II" localSheetId="5">'[1]งบการเงิน'!#REF!</definedName>
    <definedName name="II" localSheetId="2">'[1]งบการเงิน'!#REF!</definedName>
    <definedName name="II">'[1]งบการเงิน'!#REF!</definedName>
    <definedName name="It" localSheetId="5">'[1]งบการเงิน'!#REF!</definedName>
    <definedName name="It" localSheetId="2">'[1]งบการเงิน'!#REF!</definedName>
    <definedName name="It">'[1]งบการเงิน'!#REF!</definedName>
    <definedName name="Itt" localSheetId="5">'[1]งบการเงิน'!#REF!</definedName>
    <definedName name="Itt" localSheetId="2">'[1]งบการเงิน'!#REF!</definedName>
    <definedName name="Itt">'[1]งบการเงิน'!#REF!</definedName>
    <definedName name="Ittt" localSheetId="5">'[1]งบการเงิน'!#REF!</definedName>
    <definedName name="Ittt" localSheetId="2">'[1]งบการเงิน'!#REF!</definedName>
    <definedName name="Ittt">'[1]งบการเงิน'!#REF!</definedName>
    <definedName name="L" localSheetId="5">#REF!</definedName>
    <definedName name="L" localSheetId="2">#REF!</definedName>
    <definedName name="L">#REF!</definedName>
    <definedName name="LL" localSheetId="5">#REF!</definedName>
    <definedName name="LL" localSheetId="2">#REF!</definedName>
    <definedName name="LL">#REF!</definedName>
    <definedName name="NN" localSheetId="5">'[1]งบการเงิน'!#REF!</definedName>
    <definedName name="NN" localSheetId="2">'[1]งบการเงิน'!#REF!</definedName>
    <definedName name="NN">'[1]งบการเงิน'!#REF!</definedName>
    <definedName name="OHC1_6">#N/A</definedName>
    <definedName name="OHR1_6">#N/A</definedName>
    <definedName name="OS" localSheetId="5">'[1]งบการเงิน'!#REF!</definedName>
    <definedName name="OS" localSheetId="2">'[1]งบการเงิน'!#REF!</definedName>
    <definedName name="OS">'[1]งบการเงิน'!#REF!</definedName>
    <definedName name="_xlnm.Print_Area" localSheetId="0">'BS-3,4,5'!$A$1:$P$123</definedName>
    <definedName name="_xlnm.Print_Area" localSheetId="5">'CF-12,13,14'!$A$1:$M$111</definedName>
    <definedName name="_xlnm.Print_Area" localSheetId="2">'PL-8,9'!$A$1:$P$69</definedName>
    <definedName name="_xlnm.Print_Area" localSheetId="4">'SE-11'!$A$1:$N$25</definedName>
    <definedName name="_xlnm.Print_Area" localSheetId="3">'SH-10'!$A$1:$S$28</definedName>
    <definedName name="PRINT_AREA_MI" localSheetId="5">#REF!</definedName>
    <definedName name="PRINT_AREA_MI" localSheetId="2">#REF!</definedName>
    <definedName name="PRINT_AREA_MI">#REF!</definedName>
    <definedName name="PTAX">'[1]cash flow 2'!$G$56</definedName>
    <definedName name="RE" localSheetId="5">'[1]งบการเงิน'!#REF!</definedName>
    <definedName name="RE" localSheetId="2">'[1]งบการเงิน'!#REF!</definedName>
    <definedName name="RE">'[1]งบการเงิน'!#REF!</definedName>
    <definedName name="REt" localSheetId="5">'[1]งบการเงิน'!#REF!</definedName>
    <definedName name="REt" localSheetId="2">'[1]งบการเงิน'!#REF!</definedName>
    <definedName name="REt">'[1]งบการเงิน'!#REF!</definedName>
    <definedName name="S_FA">'[1]cash flow 1'!$H$58</definedName>
    <definedName name="SELLC1_6">#N/A</definedName>
    <definedName name="SELLR1_6">#N/A</definedName>
    <definedName name="T" localSheetId="5">'[1]งบการเงิน'!#REF!</definedName>
    <definedName name="T" localSheetId="2">'[1]งบการเงิน'!#REF!</definedName>
    <definedName name="T">'[1]งบการเงิน'!#REF!</definedName>
    <definedName name="Unreailzed">'[1]cash flow 2'!$G$30</definedName>
    <definedName name="XA" localSheetId="5">'[1]งบการเงิน'!#REF!</definedName>
    <definedName name="XA" localSheetId="2">'[1]งบการเงิน'!#REF!</definedName>
    <definedName name="XA">'[1]งบการเงิน'!#REF!</definedName>
    <definedName name="XAAt" localSheetId="5">'[1]งบการเงิน'!#REF!</definedName>
    <definedName name="XAAt" localSheetId="2">'[1]งบการเงิน'!#REF!</definedName>
    <definedName name="XAAt">'[1]งบการเงิน'!#REF!</definedName>
    <definedName name="XAt" localSheetId="5">'[1]งบการเงิน'!#REF!</definedName>
    <definedName name="XAt" localSheetId="2">'[1]งบการเงิน'!#REF!</definedName>
    <definedName name="XAt">'[1]งบการเงิน'!#REF!</definedName>
    <definedName name="XC" localSheetId="5">'[1]งบการเงิน'!#REF!</definedName>
    <definedName name="XC" localSheetId="2">'[1]งบการเงิน'!#REF!</definedName>
    <definedName name="XC">'[1]งบการเงิน'!#REF!</definedName>
    <definedName name="XCC" localSheetId="5">'[1]งบการเงิน'!#REF!</definedName>
    <definedName name="XCC" localSheetId="2">'[1]งบการเงิน'!#REF!</definedName>
    <definedName name="XCC">'[1]งบการเงิน'!#REF!</definedName>
    <definedName name="XCCt" localSheetId="5">'[1]งบการเงิน'!#REF!</definedName>
    <definedName name="XCCt" localSheetId="2">'[1]งบการเงิน'!#REF!</definedName>
    <definedName name="XCCt">'[1]งบการเงิน'!#REF!</definedName>
    <definedName name="XCt" localSheetId="5">'[1]งบการเงิน'!#REF!</definedName>
    <definedName name="XCt" localSheetId="2">'[1]งบการเงิน'!#REF!</definedName>
    <definedName name="XCt">'[1]งบการเงิน'!#REF!</definedName>
    <definedName name="XEE" localSheetId="5">'[1]งบการเงิน'!#REF!</definedName>
    <definedName name="XEE" localSheetId="2">'[1]งบการเงิน'!#REF!</definedName>
    <definedName name="XEE">'[1]งบการเงิน'!#REF!</definedName>
    <definedName name="XFA" localSheetId="5">'[1]งบการเงิน'!#REF!</definedName>
    <definedName name="XFA" localSheetId="2">'[1]งบการเงิน'!#REF!</definedName>
    <definedName name="XFA">'[1]งบการเงิน'!#REF!</definedName>
    <definedName name="XGG" localSheetId="5">'[1]งบการเงิน'!#REF!</definedName>
    <definedName name="XGG" localSheetId="2">'[1]งบการเงิน'!#REF!</definedName>
    <definedName name="XGG">'[1]งบการเงิน'!#REF!</definedName>
    <definedName name="XII" localSheetId="5">'[1]งบการเงิน'!#REF!</definedName>
    <definedName name="XII" localSheetId="2">'[1]งบการเงิน'!#REF!</definedName>
    <definedName name="XII">'[1]งบการเงิน'!#REF!</definedName>
    <definedName name="XIt" localSheetId="5">'[1]งบการเงิน'!#REF!</definedName>
    <definedName name="XIt" localSheetId="2">'[1]งบการเงิน'!#REF!</definedName>
    <definedName name="XIt">'[1]งบการเงิน'!#REF!</definedName>
    <definedName name="Xitt" localSheetId="5">'[1]งบการเงิน'!#REF!</definedName>
    <definedName name="Xitt" localSheetId="2">'[1]งบการเงิน'!#REF!</definedName>
    <definedName name="Xitt">'[1]งบการเงิน'!#REF!</definedName>
    <definedName name="XIttt" localSheetId="5">'[1]งบการเงิน'!#REF!</definedName>
    <definedName name="XIttt" localSheetId="2">'[1]งบการเงิน'!#REF!</definedName>
    <definedName name="XIttt">'[1]งบการเงิน'!#REF!</definedName>
    <definedName name="XNN" localSheetId="5">'[1]งบการเงิน'!#REF!</definedName>
    <definedName name="XNN" localSheetId="2">'[1]งบการเงิน'!#REF!</definedName>
    <definedName name="XNN">'[1]งบการเงิน'!#REF!</definedName>
    <definedName name="XOS" localSheetId="5">'[1]งบการเงิน'!#REF!</definedName>
    <definedName name="XOS" localSheetId="2">'[1]งบการเงิน'!#REF!</definedName>
    <definedName name="XOS">'[1]งบการเงิน'!#REF!</definedName>
    <definedName name="XRE" localSheetId="5">'[1]งบการเงิน'!#REF!</definedName>
    <definedName name="XRE" localSheetId="2">'[1]งบการเงิน'!#REF!</definedName>
    <definedName name="XRE">'[1]งบการเงิน'!#REF!</definedName>
    <definedName name="XREt" localSheetId="5">'[1]งบการเงิน'!#REF!</definedName>
    <definedName name="XREt" localSheetId="2">'[1]งบการเงิน'!#REF!</definedName>
    <definedName name="XREt">'[1]งบการเงิน'!#REF!</definedName>
    <definedName name="XT" localSheetId="5">'[1]งบการเงิน'!#REF!</definedName>
    <definedName name="XT" localSheetId="2">'[1]งบการเงิน'!#REF!</definedName>
    <definedName name="XT">'[1]งบการเงิน'!#REF!</definedName>
    <definedName name="แ" localSheetId="5">#REF!</definedName>
    <definedName name="แ" localSheetId="2">#REF!</definedName>
    <definedName name="แ">#REF!</definedName>
  </definedNames>
  <calcPr fullCalcOnLoad="1"/>
</workbook>
</file>

<file path=xl/sharedStrings.xml><?xml version="1.0" encoding="utf-8"?>
<sst xmlns="http://schemas.openxmlformats.org/spreadsheetml/2006/main" count="408" uniqueCount="221">
  <si>
    <t>ASSETS</t>
  </si>
  <si>
    <t>CURRENT ASSETS</t>
  </si>
  <si>
    <t>Cash and cash equivalents</t>
  </si>
  <si>
    <t>Other current assets</t>
  </si>
  <si>
    <t>NON-CURRENT ASSETS</t>
  </si>
  <si>
    <t>-</t>
  </si>
  <si>
    <t>TOTAL ASSETS</t>
  </si>
  <si>
    <t>LIABILITIES AND SHAREHOLDERS' EQUITY</t>
  </si>
  <si>
    <t>SHAREHOLDERS' EQUITY</t>
  </si>
  <si>
    <t>Retained earnings</t>
  </si>
  <si>
    <t>Unappropriated</t>
  </si>
  <si>
    <t>STATEMENTS OF CASH FLOWS</t>
  </si>
  <si>
    <t>Note</t>
  </si>
  <si>
    <t>CASH FLOWS FROM OPERATING ACTIVITIES:</t>
  </si>
  <si>
    <t>Decrease (increase) in operating assets:</t>
  </si>
  <si>
    <t>Inventories</t>
  </si>
  <si>
    <t>Other non-current assets</t>
  </si>
  <si>
    <t>STATEMENTS OF CASH FLOWS (Continued)</t>
  </si>
  <si>
    <t>CASH FLOWS FROM INVESTING ACTIVITIES:</t>
  </si>
  <si>
    <t>CASH FLOWS FROM FINANCING ACTIVITIES:</t>
  </si>
  <si>
    <t>STATEMENTS OF CHANGES IN SHAREHOLDERS' EQUITY</t>
  </si>
  <si>
    <t>Retained Earnings</t>
  </si>
  <si>
    <t>Appropriated for</t>
  </si>
  <si>
    <t>Total</t>
  </si>
  <si>
    <t>Other non - current assets</t>
  </si>
  <si>
    <t>Issued and paid - up share capital</t>
  </si>
  <si>
    <t>Trade accounts payable</t>
  </si>
  <si>
    <t>Trade accounts receivable</t>
  </si>
  <si>
    <t>Interest income</t>
  </si>
  <si>
    <t>Income tax paid</t>
  </si>
  <si>
    <t>Interest received</t>
  </si>
  <si>
    <t>CASH AND CASH EQUIVALENTS</t>
  </si>
  <si>
    <t>Total Current Assets</t>
  </si>
  <si>
    <t>Total Non-Current Assets</t>
  </si>
  <si>
    <t>Total Current Liabilities</t>
  </si>
  <si>
    <t>Total Liabilities</t>
  </si>
  <si>
    <t xml:space="preserve">Share premium </t>
  </si>
  <si>
    <t>Total Shareholders' equity</t>
  </si>
  <si>
    <t xml:space="preserve">Appropriated for legal reserve </t>
  </si>
  <si>
    <t>Increase (decrease) in operating liabilities:</t>
  </si>
  <si>
    <t>REVENUES</t>
  </si>
  <si>
    <t xml:space="preserve">Net sales </t>
  </si>
  <si>
    <t>Other income</t>
  </si>
  <si>
    <t>Total Revenues</t>
  </si>
  <si>
    <t>EXPENSES</t>
  </si>
  <si>
    <t>Total Expenses</t>
  </si>
  <si>
    <t>Administrative expenses</t>
  </si>
  <si>
    <t>Cost of goods sold</t>
  </si>
  <si>
    <t>Share Capital</t>
  </si>
  <si>
    <t>- Issued and</t>
  </si>
  <si>
    <t>Paid-up</t>
  </si>
  <si>
    <t>Share</t>
  </si>
  <si>
    <t>Premium</t>
  </si>
  <si>
    <t>Legal Reserve</t>
  </si>
  <si>
    <t>Adjustments :</t>
  </si>
  <si>
    <t>Interest expense</t>
  </si>
  <si>
    <t>Interest paid</t>
  </si>
  <si>
    <t>Accrued income tax</t>
  </si>
  <si>
    <t>Accrued expenses and other current liabilities</t>
  </si>
  <si>
    <t>CURRENT LIABILITIES</t>
  </si>
  <si>
    <t>Payment of liabilities under finance lease contracts</t>
  </si>
  <si>
    <t>Current investments</t>
  </si>
  <si>
    <t>STATEMENTS OF FINANCIAL POSITION</t>
  </si>
  <si>
    <t>STATEMENTS OF COMPREHENSIVE INCOME</t>
  </si>
  <si>
    <t>Expenses for post-employment benefits</t>
  </si>
  <si>
    <t>NON-CURRENT LIABILITIES</t>
  </si>
  <si>
    <t>Other Comprehensive Income</t>
  </si>
  <si>
    <t>Finance costs</t>
  </si>
  <si>
    <t xml:space="preserve">Trade accounts receivable </t>
  </si>
  <si>
    <t xml:space="preserve">Inventories </t>
  </si>
  <si>
    <t xml:space="preserve">Property, plant and equipment </t>
  </si>
  <si>
    <t>Liabilities under finance lease contracts</t>
  </si>
  <si>
    <t>Proceeds from sales of equipment</t>
  </si>
  <si>
    <t xml:space="preserve">Leasehold rights </t>
  </si>
  <si>
    <t>AND CASH EQUIVALENTS</t>
  </si>
  <si>
    <t xml:space="preserve"> In Thousand Baht</t>
  </si>
  <si>
    <t>Payment of long-term loans from financial institutions</t>
  </si>
  <si>
    <t xml:space="preserve">Consolidated </t>
  </si>
  <si>
    <t>Separate</t>
  </si>
  <si>
    <t>financial statements</t>
  </si>
  <si>
    <t>Other non-current liabilities</t>
  </si>
  <si>
    <t>Appropriated</t>
  </si>
  <si>
    <t>for</t>
  </si>
  <si>
    <t>shareholders'</t>
  </si>
  <si>
    <t xml:space="preserve"> premium</t>
  </si>
  <si>
    <t xml:space="preserve">legal reserve </t>
  </si>
  <si>
    <t>attributable to</t>
  </si>
  <si>
    <t>equity holders</t>
  </si>
  <si>
    <t>of the parent</t>
  </si>
  <si>
    <t>Non-</t>
  </si>
  <si>
    <t>controlling</t>
  </si>
  <si>
    <t>interests</t>
  </si>
  <si>
    <t>equity</t>
  </si>
  <si>
    <t xml:space="preserve">   </t>
  </si>
  <si>
    <t>Non-controlling interests</t>
  </si>
  <si>
    <t xml:space="preserve">TOTAL LIABILITIES AND </t>
  </si>
  <si>
    <t xml:space="preserve">SHAREHOLDERS' EQUITY </t>
  </si>
  <si>
    <t>Others</t>
  </si>
  <si>
    <t>Rental and service income</t>
  </si>
  <si>
    <t>Equity holders of the parent</t>
  </si>
  <si>
    <t>Supplementary disclosures of cash flow information:</t>
  </si>
  <si>
    <t>Current accounts at banks</t>
  </si>
  <si>
    <t>Cash in hand</t>
  </si>
  <si>
    <t>LIABILITIES AND SHAREHOLDERS' EQUITY (Continued)</t>
  </si>
  <si>
    <t xml:space="preserve">Property for lease </t>
  </si>
  <si>
    <t xml:space="preserve"> </t>
  </si>
  <si>
    <t>Bank overdrafts and short - term</t>
  </si>
  <si>
    <t>borrowings  from financial institutions</t>
  </si>
  <si>
    <t>Accrued expenses and other current</t>
  </si>
  <si>
    <t>Current portion of liabilities under</t>
  </si>
  <si>
    <t>Total equity attributable to equity</t>
  </si>
  <si>
    <t>Consolidated financial statements (In Thousand Baht)</t>
  </si>
  <si>
    <t>Separate financial statements (In Thousand Baht)</t>
  </si>
  <si>
    <t>liabilities</t>
  </si>
  <si>
    <t>holders of the parent</t>
  </si>
  <si>
    <t>Re- Check</t>
  </si>
  <si>
    <t>attributable to:</t>
  </si>
  <si>
    <t>from financial institutions</t>
  </si>
  <si>
    <t>Fixed deposits at banks</t>
  </si>
  <si>
    <t xml:space="preserve">Changes in operating assets and liabilities </t>
  </si>
  <si>
    <t>finance lease contracts</t>
  </si>
  <si>
    <t>Authorized share capital</t>
  </si>
  <si>
    <t>Cost of rendering of rental and service</t>
  </si>
  <si>
    <t>Other accounts payable - related parties</t>
  </si>
  <si>
    <t xml:space="preserve">Related parties </t>
  </si>
  <si>
    <t>Other receivables - related parties</t>
  </si>
  <si>
    <t>b. Non-cash transactions</t>
  </si>
  <si>
    <t>PORN PROM METAL PUBLIC COMPANY LIMITED AND ITS SUBSIDIARIES</t>
  </si>
  <si>
    <t>Current portion of long-term loans</t>
  </si>
  <si>
    <t>Long-term loans from financial institutions</t>
  </si>
  <si>
    <t xml:space="preserve">Deposits at financial institutions </t>
  </si>
  <si>
    <t>under pledge</t>
  </si>
  <si>
    <t>Holders of the Parent (In Baht)</t>
  </si>
  <si>
    <t>Assets under construction by means of payables</t>
  </si>
  <si>
    <t xml:space="preserve">Profit (Loss) </t>
  </si>
  <si>
    <t>Net Cash  Provided by (Used in) Financing Activities</t>
  </si>
  <si>
    <t>2016</t>
  </si>
  <si>
    <t>and interest receivable</t>
  </si>
  <si>
    <t xml:space="preserve">Short-term loans to related parties </t>
  </si>
  <si>
    <t xml:space="preserve">Long-term loans to related parties </t>
  </si>
  <si>
    <t>Proceeds from non-controlling interests of a subsidiary</t>
  </si>
  <si>
    <t>"Unaudited"</t>
  </si>
  <si>
    <t>"Reviewed"</t>
  </si>
  <si>
    <t>December 31,</t>
  </si>
  <si>
    <t>"Audited"</t>
  </si>
  <si>
    <t>Balance as at January 1, 2016</t>
  </si>
  <si>
    <t>Increase in non-controlling interests during the period</t>
  </si>
  <si>
    <t>Balance as at January 1, 2017</t>
  </si>
  <si>
    <t xml:space="preserve">TOTAL COMPREHENSIVE INCOME </t>
  </si>
  <si>
    <t>Total comprehensive income for the period</t>
  </si>
  <si>
    <t>Profit for the period</t>
  </si>
  <si>
    <t>Other comprehensive income for the period</t>
  </si>
  <si>
    <t>Purchase of shares from existing shareholder</t>
  </si>
  <si>
    <t>Purchase of increase share capital</t>
  </si>
  <si>
    <t xml:space="preserve">NET INCREASE (DECREASE) IN CASH </t>
  </si>
  <si>
    <t>AT BEGINNING OF THE PERIOD</t>
  </si>
  <si>
    <t>AT END OF THE PERIOD</t>
  </si>
  <si>
    <t>Increase (decrease) in allowance for doubtful accounts</t>
  </si>
  <si>
    <t xml:space="preserve">Income Tax Expense </t>
  </si>
  <si>
    <t>Profit before Income Tax Expense</t>
  </si>
  <si>
    <t>PROFIT FOR THE PERIOD</t>
  </si>
  <si>
    <t>FOR THE PERIOD</t>
  </si>
  <si>
    <t xml:space="preserve">Gain on exchange rate </t>
  </si>
  <si>
    <t>Distribution costs</t>
  </si>
  <si>
    <t>Income tax expense</t>
  </si>
  <si>
    <t>Increase (decrease) in bank overdrafts and short-term</t>
  </si>
  <si>
    <t>Investments in subsidiaries</t>
  </si>
  <si>
    <t>Increase in investments in subsidiary</t>
  </si>
  <si>
    <t>Proceed from sales of investments in subsidiary</t>
  </si>
  <si>
    <t>Additions to property for lease</t>
  </si>
  <si>
    <t>Additions to plant and equipment</t>
  </si>
  <si>
    <t>Additions to intangible asset-computer software</t>
  </si>
  <si>
    <t>Purchases of fixed assets by means of payables</t>
  </si>
  <si>
    <t>TAS rental expenses in excess of (less than) lease agreements</t>
  </si>
  <si>
    <t>Related party</t>
  </si>
  <si>
    <t>6, 7, 9</t>
  </si>
  <si>
    <t>3, 7, 9</t>
  </si>
  <si>
    <t>AS AT JUNE 30, 2017 AND DECEMBER 31, 2016</t>
  </si>
  <si>
    <t>June 30, 2017</t>
  </si>
  <si>
    <t>FOR THE THREE-MONTH PERIODS ENDED JUNE 30, 2017 AND 2016</t>
  </si>
  <si>
    <t>Balance as at June 30, 2017</t>
  </si>
  <si>
    <t>Dividend paid</t>
  </si>
  <si>
    <t>Balance as at June 30, 2016</t>
  </si>
  <si>
    <t>FOR THE SIX-MONTH PERIODS ENDED JUNE 30, 2017 AND 2016</t>
  </si>
  <si>
    <t xml:space="preserve">Increase in advance for machinery </t>
  </si>
  <si>
    <t xml:space="preserve">Increase (decrease) in short-term loans from related parties </t>
  </si>
  <si>
    <t>to related parties</t>
  </si>
  <si>
    <t>Proceeds from exercised warrants</t>
  </si>
  <si>
    <t>Deferred tax assets</t>
  </si>
  <si>
    <t xml:space="preserve">Short-term loans from related parties </t>
  </si>
  <si>
    <t>and interest payable</t>
  </si>
  <si>
    <t>Profit (loss) for the period</t>
  </si>
  <si>
    <t xml:space="preserve">Proceeds from exercised warrants </t>
  </si>
  <si>
    <t>Cash receipt from (paid in) operations</t>
  </si>
  <si>
    <t>Net Cash Provided by (Used in) Operating  Activities</t>
  </si>
  <si>
    <t>Decrease (increase) in loans to related parties</t>
  </si>
  <si>
    <t>borrowings from financial institutions</t>
  </si>
  <si>
    <t>Savings deposits at banks</t>
  </si>
  <si>
    <t>a. Cash and cash equivalents at end of period</t>
  </si>
  <si>
    <t xml:space="preserve">Basic Earnings per Share of the Equity </t>
  </si>
  <si>
    <t xml:space="preserve">Basic Weighted Average Number of </t>
  </si>
  <si>
    <t>(Thousand Shares)</t>
  </si>
  <si>
    <t>Outstanding Ordinary Shares</t>
  </si>
  <si>
    <t>Drawdown long-term loan from financial institution</t>
  </si>
  <si>
    <t xml:space="preserve">Component of other comprehensive income </t>
  </si>
  <si>
    <t>that will not be reclassified to profit or loss</t>
  </si>
  <si>
    <t xml:space="preserve">Gain on remeasurements of defined benefit </t>
  </si>
  <si>
    <t>plans</t>
  </si>
  <si>
    <t>Depreciation and amortization expense</t>
  </si>
  <si>
    <t>Unrealized gains on foreign exchange</t>
  </si>
  <si>
    <t>Unrealized losses on remeasurements of derivatives</t>
  </si>
  <si>
    <t>Gains on disposal and written-off  fixed assets</t>
  </si>
  <si>
    <t>Total comprehensive income (expense) for the period</t>
  </si>
  <si>
    <t>Liability for post - employment benefits</t>
  </si>
  <si>
    <t>Other non - current liabilities</t>
  </si>
  <si>
    <t>Total Non - Current Liabilities</t>
  </si>
  <si>
    <t>Increase in provision for declining in inventories valuation</t>
  </si>
  <si>
    <t>Net Cash Used in Investing Activities</t>
  </si>
  <si>
    <t>Total comprehensive income (expense)</t>
  </si>
  <si>
    <t>Assemble service income</t>
  </si>
  <si>
    <t>Cost of assemble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</si>
</sst>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[$-409]mmmm\ d\,\ yyyy;@"/>
    <numFmt numFmtId="193" formatCode="[$-101041E]d\ mmmm\ yyyy;@"/>
    <numFmt numFmtId="194" formatCode="_(* #,##0_);_(* \(#,##0\);_(* &quot;-&quot;??_);_(@_)"/>
    <numFmt numFmtId="195" formatCode="_-* #,##0_-;\-* #,##0_-;_-* &quot;-&quot;??_-;_-@_-"/>
    <numFmt numFmtId="196" formatCode="_-&quot;?&quot;* #,##0_-;\-&quot;?&quot;* #,##0_-;_-&quot;?&quot;* &quot;-&quot;_-;_-@_-"/>
    <numFmt numFmtId="197" formatCode="_-&quot;?&quot;* #,##0.00_-;\-&quot;?&quot;* #,##0.00_-;_-&quot;?&quot;* &quot;-&quot;??_-;_-@_-"/>
    <numFmt numFmtId="198" formatCode="0.000_)"/>
    <numFmt numFmtId="199" formatCode="0.00_)"/>
    <numFmt numFmtId="200" formatCode="#,##0.000000"/>
    <numFmt numFmtId="201" formatCode="#,##0\ \ ;\(#,##0\)\ ;\—\ \ \ \ "/>
    <numFmt numFmtId="202" formatCode="_(* #,##0_);_(* \(#,##0\);_(* &quot;-&quot;_);_(@_)"/>
    <numFmt numFmtId="203" formatCode="[$-1010000]d/m/yy;@"/>
    <numFmt numFmtId="204" formatCode="_(* #,##0.0_);_(* \(#,##0.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8.4"/>
      <color indexed="12"/>
      <name val="Arial"/>
      <family val="2"/>
    </font>
    <font>
      <sz val="11"/>
      <name val="Tms Rmn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Helv"/>
      <family val="2"/>
    </font>
    <font>
      <sz val="28"/>
      <name val="Angsana New"/>
      <family val="1"/>
    </font>
    <font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5"/>
      <name val="Angsana New"/>
      <family val="1"/>
    </font>
    <font>
      <sz val="14"/>
      <name val="Cordia Ne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3.5"/>
      <name val="Angsana New"/>
      <family val="1"/>
    </font>
    <font>
      <i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1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01" fontId="6" fillId="0" borderId="0">
      <alignment horizontal="right"/>
      <protection/>
    </xf>
    <xf numFmtId="0" fontId="54" fillId="29" borderId="0" applyNumberFormat="0" applyBorder="0" applyAlignment="0" applyProtection="0"/>
    <xf numFmtId="200" fontId="2" fillId="30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10" fontId="5" fillId="32" borderId="6" applyNumberFormat="0" applyBorder="0" applyAlignment="0" applyProtection="0"/>
    <xf numFmtId="38" fontId="12" fillId="0" borderId="0">
      <alignment/>
      <protection/>
    </xf>
    <xf numFmtId="38" fontId="13" fillId="0" borderId="0">
      <alignment/>
      <protection/>
    </xf>
    <xf numFmtId="38" fontId="14" fillId="0" borderId="0">
      <alignment/>
      <protection/>
    </xf>
    <xf numFmtId="38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7" applyNumberFormat="0" applyFill="0" applyAlignment="0" applyProtection="0"/>
    <xf numFmtId="0" fontId="60" fillId="33" borderId="0" applyNumberFormat="0" applyBorder="0" applyAlignment="0" applyProtection="0"/>
    <xf numFmtId="199" fontId="16" fillId="0" borderId="0">
      <alignment/>
      <protection/>
    </xf>
    <xf numFmtId="0" fontId="6" fillId="0" borderId="0">
      <alignment/>
      <protection/>
    </xf>
    <xf numFmtId="203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</cellStyleXfs>
  <cellXfs count="28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194" fontId="6" fillId="0" borderId="0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91" applyFont="1" applyFill="1" applyAlignment="1">
      <alignment vertical="center"/>
      <protection/>
    </xf>
    <xf numFmtId="0" fontId="6" fillId="0" borderId="0" xfId="91" applyFont="1" applyFill="1" applyBorder="1" applyAlignment="1">
      <alignment vertical="center"/>
      <protection/>
    </xf>
    <xf numFmtId="0" fontId="7" fillId="0" borderId="0" xfId="91" applyFont="1" applyFill="1" applyBorder="1" applyAlignment="1">
      <alignment horizontal="center" vertical="center"/>
      <protection/>
    </xf>
    <xf numFmtId="37" fontId="6" fillId="0" borderId="0" xfId="91" applyNumberFormat="1" applyFont="1" applyFill="1" applyBorder="1" applyAlignment="1">
      <alignment vertical="center"/>
      <protection/>
    </xf>
    <xf numFmtId="0" fontId="6" fillId="0" borderId="0" xfId="91" applyFont="1" applyFill="1" applyAlignment="1">
      <alignment vertical="center"/>
      <protection/>
    </xf>
    <xf numFmtId="0" fontId="4" fillId="0" borderId="0" xfId="91" applyFont="1" applyFill="1" applyBorder="1" applyAlignment="1">
      <alignment vertical="center"/>
      <protection/>
    </xf>
    <xf numFmtId="0" fontId="4" fillId="0" borderId="0" xfId="91" applyFont="1" applyFill="1" applyBorder="1" applyAlignment="1">
      <alignment horizontal="left" vertical="center"/>
      <protection/>
    </xf>
    <xf numFmtId="0" fontId="4" fillId="0" borderId="0" xfId="88" applyFont="1" applyFill="1" applyAlignment="1">
      <alignment vertical="center"/>
      <protection/>
    </xf>
    <xf numFmtId="37" fontId="6" fillId="0" borderId="0" xfId="91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4" fillId="0" borderId="0" xfId="91" applyFont="1" applyFill="1" applyAlignment="1">
      <alignment vertical="center"/>
      <protection/>
    </xf>
    <xf numFmtId="0" fontId="4" fillId="0" borderId="0" xfId="92" applyFont="1" applyFill="1" applyAlignment="1">
      <alignment vertical="center"/>
      <protection/>
    </xf>
    <xf numFmtId="0" fontId="6" fillId="0" borderId="0" xfId="88" applyFont="1" applyFill="1" applyAlignment="1" quotePrefix="1">
      <alignment vertical="center"/>
      <protection/>
    </xf>
    <xf numFmtId="0" fontId="6" fillId="0" borderId="0" xfId="92" applyFont="1" applyFill="1" applyAlignment="1">
      <alignment vertical="center"/>
      <protection/>
    </xf>
    <xf numFmtId="0" fontId="6" fillId="0" borderId="0" xfId="85" applyFont="1" applyFill="1" applyAlignment="1">
      <alignment vertical="center"/>
      <protection/>
    </xf>
    <xf numFmtId="0" fontId="6" fillId="0" borderId="0" xfId="88" applyFont="1" applyFill="1" applyAlignment="1" quotePrefix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202" fontId="6" fillId="0" borderId="0" xfId="82" applyNumberFormat="1" applyFont="1" applyFill="1" applyAlignment="1">
      <alignment horizontal="right" vertical="center"/>
      <protection/>
    </xf>
    <xf numFmtId="0" fontId="19" fillId="0" borderId="0" xfId="91" applyFont="1" applyFill="1" applyBorder="1" applyAlignment="1">
      <alignment horizontal="centerContinuous" vertical="center"/>
      <protection/>
    </xf>
    <xf numFmtId="37" fontId="6" fillId="0" borderId="0" xfId="91" applyNumberFormat="1" applyFont="1" applyFill="1" applyBorder="1" applyAlignment="1" quotePrefix="1">
      <alignment horizontal="center" vertical="center"/>
      <protection/>
    </xf>
    <xf numFmtId="194" fontId="20" fillId="0" borderId="0" xfId="91" applyNumberFormat="1" applyFont="1" applyFill="1" applyBorder="1" applyAlignment="1">
      <alignment horizontal="center" vertical="center"/>
      <protection/>
    </xf>
    <xf numFmtId="194" fontId="6" fillId="0" borderId="0" xfId="91" applyNumberFormat="1" applyFont="1" applyFill="1" applyAlignment="1">
      <alignment vertical="center"/>
      <protection/>
    </xf>
    <xf numFmtId="194" fontId="6" fillId="0" borderId="0" xfId="49" applyNumberFormat="1" applyFont="1" applyFill="1" applyBorder="1" applyAlignment="1">
      <alignment vertical="center"/>
    </xf>
    <xf numFmtId="194" fontId="6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91" applyFont="1" applyFill="1" applyBorder="1" applyAlignment="1">
      <alignment horizontal="centerContinuous" vertical="center"/>
      <protection/>
    </xf>
    <xf numFmtId="0" fontId="6" fillId="0" borderId="0" xfId="90" applyFont="1" applyFill="1" applyAlignment="1">
      <alignment vertical="center"/>
      <protection/>
    </xf>
    <xf numFmtId="37" fontId="6" fillId="0" borderId="0" xfId="91" applyNumberFormat="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194" fontId="6" fillId="0" borderId="0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Border="1" applyAlignment="1">
      <alignment horizontal="centerContinuous" vertical="center"/>
      <protection/>
    </xf>
    <xf numFmtId="0" fontId="6" fillId="0" borderId="0" xfId="91" applyFont="1" applyFill="1" applyBorder="1" applyAlignment="1">
      <alignment horizontal="left" vertical="center"/>
      <protection/>
    </xf>
    <xf numFmtId="194" fontId="6" fillId="0" borderId="0" xfId="91" applyNumberFormat="1" applyFont="1" applyFill="1" applyBorder="1" applyAlignment="1">
      <alignment vertical="center"/>
      <protection/>
    </xf>
    <xf numFmtId="0" fontId="6" fillId="0" borderId="0" xfId="93" applyFont="1" applyFill="1" applyAlignment="1">
      <alignment vertical="center"/>
      <protection/>
    </xf>
    <xf numFmtId="0" fontId="19" fillId="0" borderId="0" xfId="91" applyFont="1" applyFill="1" applyBorder="1" applyAlignment="1">
      <alignment vertical="center"/>
      <protection/>
    </xf>
    <xf numFmtId="0" fontId="4" fillId="0" borderId="0" xfId="90" applyFont="1" applyFill="1" applyAlignment="1">
      <alignment vertical="center"/>
      <protection/>
    </xf>
    <xf numFmtId="0" fontId="20" fillId="0" borderId="0" xfId="9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0" fontId="6" fillId="0" borderId="0" xfId="91" applyFont="1" applyFill="1" applyBorder="1" applyAlignment="1" quotePrefix="1">
      <alignment horizontal="center" vertical="center"/>
      <protection/>
    </xf>
    <xf numFmtId="0" fontId="4" fillId="0" borderId="0" xfId="93" applyFont="1" applyFill="1" applyAlignment="1">
      <alignment vertical="center"/>
      <protection/>
    </xf>
    <xf numFmtId="0" fontId="3" fillId="0" borderId="0" xfId="91" applyFont="1" applyFill="1" applyBorder="1" applyAlignment="1">
      <alignment vertical="center"/>
      <protection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Border="1" applyAlignment="1">
      <alignment horizontal="center" vertical="center"/>
    </xf>
    <xf numFmtId="0" fontId="65" fillId="0" borderId="0" xfId="91" applyFont="1" applyFill="1" applyAlignment="1">
      <alignment vertical="center"/>
      <protection/>
    </xf>
    <xf numFmtId="194" fontId="65" fillId="0" borderId="0" xfId="60" applyNumberFormat="1" applyFont="1" applyFill="1" applyBorder="1" applyAlignment="1">
      <alignment horizontal="center" vertical="center"/>
    </xf>
    <xf numFmtId="0" fontId="6" fillId="0" borderId="0" xfId="91" applyFont="1" applyFill="1" applyAlignment="1" quotePrefix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6" fillId="0" borderId="0" xfId="91" applyFont="1" applyFill="1" applyAlignment="1">
      <alignment vertical="center"/>
      <protection/>
    </xf>
    <xf numFmtId="37" fontId="66" fillId="0" borderId="0" xfId="91" applyNumberFormat="1" applyFont="1" applyFill="1" applyAlignment="1">
      <alignment horizontal="center" vertical="center"/>
      <protection/>
    </xf>
    <xf numFmtId="194" fontId="66" fillId="0" borderId="0" xfId="60" applyNumberFormat="1" applyFont="1" applyFill="1" applyBorder="1" applyAlignment="1">
      <alignment horizontal="center" vertical="center"/>
    </xf>
    <xf numFmtId="0" fontId="6" fillId="0" borderId="0" xfId="91" applyFont="1" applyFill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94" fontId="20" fillId="0" borderId="0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94" fontId="4" fillId="0" borderId="0" xfId="49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24" fillId="0" borderId="0" xfId="91" applyFont="1" applyFill="1" applyAlignment="1">
      <alignment vertical="center"/>
      <protection/>
    </xf>
    <xf numFmtId="37" fontId="20" fillId="0" borderId="0" xfId="91" applyNumberFormat="1" applyFont="1" applyFill="1" applyAlignment="1">
      <alignment horizontal="center" vertical="center"/>
      <protection/>
    </xf>
    <xf numFmtId="0" fontId="6" fillId="0" borderId="0" xfId="82" applyFont="1" applyFill="1" applyAlignment="1">
      <alignment vertical="center"/>
      <protection/>
    </xf>
    <xf numFmtId="0" fontId="6" fillId="0" borderId="0" xfId="82" applyFont="1" applyFill="1" applyBorder="1" applyAlignment="1">
      <alignment vertical="center"/>
      <protection/>
    </xf>
    <xf numFmtId="0" fontId="6" fillId="0" borderId="0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6" fillId="0" borderId="0" xfId="82" applyFont="1" applyFill="1" applyAlignment="1">
      <alignment horizontal="center" vertical="center"/>
      <protection/>
    </xf>
    <xf numFmtId="0" fontId="7" fillId="0" borderId="0" xfId="82" applyFont="1" applyFill="1" applyAlignment="1">
      <alignment horizontal="center" vertical="center"/>
      <protection/>
    </xf>
    <xf numFmtId="0" fontId="4" fillId="0" borderId="0" xfId="82" applyFont="1" applyFill="1" applyAlignment="1">
      <alignment vertical="center"/>
      <protection/>
    </xf>
    <xf numFmtId="194" fontId="6" fillId="0" borderId="0" xfId="60" applyNumberFormat="1" applyFont="1" applyFill="1" applyBorder="1" applyAlignment="1">
      <alignment vertical="center"/>
    </xf>
    <xf numFmtId="0" fontId="21" fillId="0" borderId="0" xfId="91" applyFont="1" applyFill="1" applyAlignment="1">
      <alignment vertical="top"/>
      <protection/>
    </xf>
    <xf numFmtId="194" fontId="21" fillId="0" borderId="0" xfId="60" applyNumberFormat="1" applyFont="1" applyFill="1" applyBorder="1" applyAlignment="1">
      <alignment horizontal="center" vertical="top"/>
    </xf>
    <xf numFmtId="0" fontId="21" fillId="0" borderId="0" xfId="91" applyFont="1" applyFill="1" applyAlignment="1" quotePrefix="1">
      <alignment vertical="top"/>
      <protection/>
    </xf>
    <xf numFmtId="0" fontId="21" fillId="0" borderId="0" xfId="91" applyFont="1" applyFill="1" applyAlignment="1">
      <alignment horizontal="left" vertical="top"/>
      <protection/>
    </xf>
    <xf numFmtId="0" fontId="25" fillId="0" borderId="0" xfId="91" applyFont="1" applyFill="1" applyAlignment="1">
      <alignment vertical="top"/>
      <protection/>
    </xf>
    <xf numFmtId="194" fontId="21" fillId="0" borderId="0" xfId="49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191" fontId="6" fillId="0" borderId="0" xfId="60" applyNumberFormat="1" applyFont="1" applyFill="1" applyBorder="1" applyAlignment="1">
      <alignment horizontal="center" vertical="center"/>
    </xf>
    <xf numFmtId="194" fontId="21" fillId="0" borderId="0" xfId="49" applyNumberFormat="1" applyFont="1" applyFill="1" applyBorder="1" applyAlignment="1">
      <alignment vertical="top"/>
    </xf>
    <xf numFmtId="0" fontId="21" fillId="0" borderId="0" xfId="91" applyFont="1" applyFill="1" applyBorder="1" applyAlignment="1">
      <alignment vertical="top"/>
      <protection/>
    </xf>
    <xf numFmtId="0" fontId="21" fillId="0" borderId="0" xfId="49" applyNumberFormat="1" applyFont="1" applyFill="1" applyBorder="1" applyAlignment="1">
      <alignment horizontal="center" vertical="top"/>
    </xf>
    <xf numFmtId="0" fontId="21" fillId="0" borderId="0" xfId="91" applyFont="1" applyFill="1" applyBorder="1" applyAlignment="1">
      <alignment horizontal="center" vertical="top"/>
      <protection/>
    </xf>
    <xf numFmtId="0" fontId="21" fillId="0" borderId="0" xfId="49" applyNumberFormat="1" applyFont="1" applyFill="1" applyBorder="1" applyAlignment="1">
      <alignment horizontal="center" vertical="top" wrapText="1"/>
    </xf>
    <xf numFmtId="194" fontId="21" fillId="0" borderId="0" xfId="49" applyNumberFormat="1" applyFont="1" applyFill="1" applyBorder="1" applyAlignment="1">
      <alignment horizontal="center" vertical="top" wrapText="1"/>
    </xf>
    <xf numFmtId="202" fontId="21" fillId="0" borderId="0" xfId="0" applyNumberFormat="1" applyFont="1" applyFill="1" applyBorder="1" applyAlignment="1">
      <alignment horizontal="center"/>
    </xf>
    <xf numFmtId="194" fontId="21" fillId="0" borderId="0" xfId="49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7" fillId="0" borderId="0" xfId="91" applyFont="1" applyFill="1" applyBorder="1" applyAlignment="1">
      <alignment vertical="top"/>
      <protection/>
    </xf>
    <xf numFmtId="194" fontId="21" fillId="0" borderId="0" xfId="49" applyNumberFormat="1" applyFont="1" applyFill="1" applyBorder="1" applyAlignment="1">
      <alignment horizontal="right" vertical="top"/>
    </xf>
    <xf numFmtId="0" fontId="21" fillId="0" borderId="0" xfId="49" applyNumberFormat="1" applyFont="1" applyFill="1" applyBorder="1" applyAlignment="1">
      <alignment vertical="top"/>
    </xf>
    <xf numFmtId="0" fontId="21" fillId="0" borderId="0" xfId="91" applyFont="1" applyFill="1" applyBorder="1" applyAlignment="1">
      <alignment horizontal="left" vertical="top"/>
      <protection/>
    </xf>
    <xf numFmtId="49" fontId="21" fillId="0" borderId="0" xfId="49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94" fontId="21" fillId="0" borderId="0" xfId="91" applyNumberFormat="1" applyFont="1" applyFill="1" applyBorder="1" applyAlignment="1">
      <alignment horizontal="center" vertical="top"/>
      <protection/>
    </xf>
    <xf numFmtId="0" fontId="6" fillId="0" borderId="0" xfId="91" applyFont="1" applyFill="1" applyAlignment="1">
      <alignment vertical="top"/>
      <protection/>
    </xf>
    <xf numFmtId="194" fontId="6" fillId="0" borderId="0" xfId="60" applyNumberFormat="1" applyFont="1" applyFill="1" applyBorder="1" applyAlignment="1">
      <alignment horizontal="center" vertical="top"/>
    </xf>
    <xf numFmtId="0" fontId="24" fillId="0" borderId="0" xfId="91" applyFont="1" applyFill="1" applyBorder="1" applyAlignment="1">
      <alignment vertical="center"/>
      <protection/>
    </xf>
    <xf numFmtId="37" fontId="21" fillId="0" borderId="0" xfId="91" applyNumberFormat="1" applyFont="1" applyFill="1" applyBorder="1" applyAlignment="1">
      <alignment horizontal="center" vertical="top"/>
      <protection/>
    </xf>
    <xf numFmtId="0" fontId="28" fillId="0" borderId="0" xfId="91" applyFont="1" applyFill="1" applyBorder="1" applyAlignment="1">
      <alignment vertical="top"/>
      <protection/>
    </xf>
    <xf numFmtId="194" fontId="21" fillId="0" borderId="0" xfId="49" applyNumberFormat="1" applyFont="1" applyFill="1" applyBorder="1" applyAlignment="1">
      <alignment vertical="center"/>
    </xf>
    <xf numFmtId="0" fontId="21" fillId="0" borderId="0" xfId="91" applyFont="1" applyFill="1" applyBorder="1" applyAlignment="1" quotePrefix="1">
      <alignment vertical="top"/>
      <protection/>
    </xf>
    <xf numFmtId="194" fontId="21" fillId="0" borderId="0" xfId="49" applyNumberFormat="1" applyFont="1" applyFill="1" applyBorder="1" applyAlignment="1" quotePrefix="1">
      <alignment horizontal="center" vertical="top"/>
    </xf>
    <xf numFmtId="0" fontId="21" fillId="0" borderId="0" xfId="91" applyFont="1" applyFill="1" applyBorder="1" applyAlignment="1">
      <alignment horizontal="left" vertical="top" indent="1"/>
      <protection/>
    </xf>
    <xf numFmtId="0" fontId="25" fillId="0" borderId="0" xfId="91" applyFont="1" applyFill="1" applyBorder="1" applyAlignment="1">
      <alignment vertical="top"/>
      <protection/>
    </xf>
    <xf numFmtId="0" fontId="29" fillId="0" borderId="0" xfId="91" applyFont="1" applyFill="1" applyBorder="1" applyAlignment="1">
      <alignment horizontal="center" vertical="top"/>
      <protection/>
    </xf>
    <xf numFmtId="194" fontId="21" fillId="0" borderId="0" xfId="60" applyNumberFormat="1" applyFont="1" applyFill="1" applyBorder="1" applyAlignment="1">
      <alignment horizontal="center" vertical="center"/>
    </xf>
    <xf numFmtId="0" fontId="6" fillId="0" borderId="0" xfId="91" applyFont="1" applyFill="1" applyBorder="1" applyAlignment="1">
      <alignment vertical="top"/>
      <protection/>
    </xf>
    <xf numFmtId="194" fontId="21" fillId="0" borderId="0" xfId="91" applyNumberFormat="1" applyFont="1" applyFill="1" applyBorder="1" applyAlignment="1">
      <alignment vertical="top"/>
      <protection/>
    </xf>
    <xf numFmtId="37" fontId="21" fillId="0" borderId="0" xfId="91" applyNumberFormat="1" applyFont="1" applyFill="1" applyBorder="1" applyAlignment="1" quotePrefix="1">
      <alignment horizontal="center" vertical="top"/>
      <protection/>
    </xf>
    <xf numFmtId="49" fontId="29" fillId="0" borderId="0" xfId="91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/>
    </xf>
    <xf numFmtId="195" fontId="21" fillId="0" borderId="0" xfId="49" applyNumberFormat="1" applyFont="1" applyFill="1" applyBorder="1" applyAlignment="1">
      <alignment vertical="top"/>
    </xf>
    <xf numFmtId="194" fontId="26" fillId="0" borderId="0" xfId="49" applyNumberFormat="1" applyFont="1" applyFill="1" applyBorder="1" applyAlignment="1">
      <alignment vertical="top"/>
    </xf>
    <xf numFmtId="205" fontId="21" fillId="0" borderId="0" xfId="91" applyNumberFormat="1" applyFont="1" applyFill="1" applyBorder="1" applyAlignment="1">
      <alignment vertical="top"/>
      <protection/>
    </xf>
    <xf numFmtId="191" fontId="6" fillId="0" borderId="11" xfId="60" applyNumberFormat="1" applyFont="1" applyFill="1" applyBorder="1" applyAlignment="1">
      <alignment horizontal="center" vertical="center"/>
    </xf>
    <xf numFmtId="0" fontId="26" fillId="0" borderId="0" xfId="91" applyFont="1" applyFill="1" applyBorder="1" applyAlignment="1">
      <alignment vertical="top"/>
      <protection/>
    </xf>
    <xf numFmtId="0" fontId="26" fillId="0" borderId="0" xfId="91" applyFont="1" applyFill="1" applyBorder="1" applyAlignment="1">
      <alignment horizontal="center" vertical="top"/>
      <protection/>
    </xf>
    <xf numFmtId="205" fontId="26" fillId="0" borderId="0" xfId="91" applyNumberFormat="1" applyFont="1" applyFill="1" applyBorder="1" applyAlignment="1">
      <alignment vertical="top"/>
      <protection/>
    </xf>
    <xf numFmtId="205" fontId="21" fillId="0" borderId="0" xfId="49" applyNumberFormat="1" applyFont="1" applyFill="1" applyBorder="1" applyAlignment="1">
      <alignment vertical="top"/>
    </xf>
    <xf numFmtId="191" fontId="21" fillId="0" borderId="0" xfId="49" applyFont="1" applyFill="1" applyBorder="1" applyAlignment="1">
      <alignment horizontal="right" vertical="top"/>
    </xf>
    <xf numFmtId="17" fontId="21" fillId="0" borderId="0" xfId="84" applyNumberFormat="1" applyFont="1" applyFill="1" applyBorder="1" applyAlignment="1">
      <alignment horizontal="center" vertical="top"/>
      <protection/>
    </xf>
    <xf numFmtId="191" fontId="21" fillId="0" borderId="0" xfId="49" applyFont="1" applyFill="1" applyBorder="1" applyAlignment="1">
      <alignment horizontal="center" vertical="top"/>
    </xf>
    <xf numFmtId="0" fontId="21" fillId="0" borderId="0" xfId="84" applyFont="1" applyFill="1" applyBorder="1" applyAlignment="1">
      <alignment horizontal="center" vertical="top"/>
      <protection/>
    </xf>
    <xf numFmtId="0" fontId="21" fillId="0" borderId="0" xfId="83" applyNumberFormat="1" applyFont="1" applyFill="1" applyBorder="1" applyAlignment="1">
      <alignment wrapText="1"/>
      <protection/>
    </xf>
    <xf numFmtId="194" fontId="21" fillId="0" borderId="0" xfId="84" applyNumberFormat="1" applyFont="1" applyFill="1" applyBorder="1" applyAlignment="1">
      <alignment horizontal="center" vertical="top"/>
      <protection/>
    </xf>
    <xf numFmtId="194" fontId="21" fillId="0" borderId="0" xfId="60" applyNumberFormat="1" applyFont="1" applyFill="1" applyBorder="1" applyAlignment="1">
      <alignment vertical="top"/>
    </xf>
    <xf numFmtId="194" fontId="21" fillId="0" borderId="0" xfId="83" applyNumberFormat="1" applyFont="1" applyFill="1" applyBorder="1" applyAlignment="1">
      <alignment horizontal="center" vertical="top"/>
      <protection/>
    </xf>
    <xf numFmtId="0" fontId="21" fillId="0" borderId="0" xfId="84" applyFont="1" applyFill="1" applyBorder="1" applyAlignment="1">
      <alignment vertical="top"/>
      <protection/>
    </xf>
    <xf numFmtId="0" fontId="25" fillId="0" borderId="0" xfId="84" applyFont="1" applyFill="1" applyBorder="1" applyAlignment="1">
      <alignment vertical="top"/>
      <protection/>
    </xf>
    <xf numFmtId="191" fontId="21" fillId="0" borderId="0" xfId="49" applyFont="1" applyFill="1" applyBorder="1" applyAlignment="1" quotePrefix="1">
      <alignment horizontal="center" vertical="top"/>
    </xf>
    <xf numFmtId="1" fontId="21" fillId="0" borderId="0" xfId="84" applyNumberFormat="1" applyFont="1" applyFill="1" applyBorder="1" applyAlignment="1">
      <alignment horizontal="center" vertical="top"/>
      <protection/>
    </xf>
    <xf numFmtId="2" fontId="29" fillId="0" borderId="0" xfId="84" applyNumberFormat="1" applyFont="1" applyFill="1" applyBorder="1" applyAlignment="1">
      <alignment horizontal="center" vertical="top"/>
      <protection/>
    </xf>
    <xf numFmtId="0" fontId="21" fillId="0" borderId="0" xfId="84" applyFont="1" applyFill="1" applyBorder="1" applyAlignment="1">
      <alignment horizontal="centerContinuous" vertical="top"/>
      <protection/>
    </xf>
    <xf numFmtId="0" fontId="0" fillId="0" borderId="0" xfId="104" applyFont="1" applyFill="1" applyBorder="1" applyAlignment="1">
      <alignment/>
      <protection/>
    </xf>
    <xf numFmtId="0" fontId="6" fillId="0" borderId="0" xfId="91" applyFont="1" applyFill="1" applyBorder="1" applyAlignment="1">
      <alignment horizontal="center" vertical="top"/>
      <protection/>
    </xf>
    <xf numFmtId="0" fontId="7" fillId="0" borderId="0" xfId="91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37" fontId="6" fillId="0" borderId="0" xfId="91" applyNumberFormat="1" applyFont="1" applyFill="1" applyAlignment="1" quotePrefix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left" vertical="center"/>
    </xf>
    <xf numFmtId="0" fontId="23" fillId="0" borderId="0" xfId="89" applyFont="1" applyFill="1" applyAlignment="1">
      <alignment horizontal="left" vertical="center"/>
      <protection/>
    </xf>
    <xf numFmtId="202" fontId="6" fillId="0" borderId="0" xfId="0" applyNumberFormat="1" applyFont="1" applyFill="1" applyBorder="1" applyAlignment="1">
      <alignment vertical="center"/>
    </xf>
    <xf numFmtId="202" fontId="6" fillId="0" borderId="12" xfId="0" applyNumberFormat="1" applyFont="1" applyFill="1" applyBorder="1" applyAlignment="1">
      <alignment horizontal="center" vertical="center"/>
    </xf>
    <xf numFmtId="0" fontId="6" fillId="0" borderId="0" xfId="91" applyFont="1" applyFill="1" applyAlignment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88" applyFont="1" applyFill="1" applyBorder="1" applyAlignment="1">
      <alignment horizontal="center" vertical="center"/>
      <protection/>
    </xf>
    <xf numFmtId="194" fontId="6" fillId="0" borderId="0" xfId="49" applyNumberFormat="1" applyFont="1" applyFill="1" applyAlignment="1">
      <alignment horizontal="center" vertical="center"/>
    </xf>
    <xf numFmtId="194" fontId="6" fillId="0" borderId="14" xfId="49" applyNumberFormat="1" applyFont="1" applyFill="1" applyBorder="1" applyAlignment="1">
      <alignment vertical="center"/>
    </xf>
    <xf numFmtId="0" fontId="21" fillId="0" borderId="0" xfId="91" applyFont="1" applyFill="1" applyAlignment="1">
      <alignment horizontal="center" vertical="center"/>
      <protection/>
    </xf>
    <xf numFmtId="194" fontId="6" fillId="0" borderId="13" xfId="60" applyNumberFormat="1" applyFont="1" applyFill="1" applyBorder="1" applyAlignment="1">
      <alignment horizontal="center" vertical="center"/>
    </xf>
    <xf numFmtId="194" fontId="6" fillId="0" borderId="15" xfId="49" applyNumberFormat="1" applyFont="1" applyFill="1" applyBorder="1" applyAlignment="1">
      <alignment vertical="center"/>
    </xf>
    <xf numFmtId="194" fontId="6" fillId="0" borderId="16" xfId="60" applyNumberFormat="1" applyFont="1" applyFill="1" applyBorder="1" applyAlignment="1">
      <alignment horizontal="center" vertical="center"/>
    </xf>
    <xf numFmtId="0" fontId="23" fillId="0" borderId="0" xfId="91" applyFont="1" applyFill="1" applyAlignment="1">
      <alignment horizontal="center" vertical="center"/>
      <protection/>
    </xf>
    <xf numFmtId="0" fontId="24" fillId="0" borderId="0" xfId="91" applyFont="1" applyFill="1" applyAlignment="1">
      <alignment horizontal="center" vertical="center"/>
      <protection/>
    </xf>
    <xf numFmtId="0" fontId="23" fillId="0" borderId="0" xfId="92" applyFont="1" applyFill="1" applyAlignment="1">
      <alignment horizontal="left" vertical="center"/>
      <protection/>
    </xf>
    <xf numFmtId="0" fontId="23" fillId="0" borderId="0" xfId="91" applyFont="1" applyFill="1" applyAlignment="1">
      <alignment horizontal="centerContinuous" vertical="center"/>
      <protection/>
    </xf>
    <xf numFmtId="0" fontId="24" fillId="0" borderId="0" xfId="91" applyFont="1" applyFill="1" applyAlignment="1">
      <alignment horizontal="centerContinuous" vertical="center"/>
      <protection/>
    </xf>
    <xf numFmtId="0" fontId="23" fillId="0" borderId="0" xfId="0" applyFont="1" applyFill="1" applyAlignment="1">
      <alignment vertical="center"/>
    </xf>
    <xf numFmtId="0" fontId="23" fillId="0" borderId="0" xfId="86" applyFont="1" applyFill="1" applyAlignment="1">
      <alignment horizontal="left" vertical="center"/>
      <protection/>
    </xf>
    <xf numFmtId="192" fontId="6" fillId="0" borderId="0" xfId="0" applyNumberFormat="1" applyFont="1" applyFill="1" applyAlignment="1" quotePrefix="1">
      <alignment vertical="center"/>
    </xf>
    <xf numFmtId="202" fontId="6" fillId="0" borderId="0" xfId="0" applyNumberFormat="1" applyFont="1" applyFill="1" applyBorder="1" applyAlignment="1">
      <alignment horizontal="center" vertical="center"/>
    </xf>
    <xf numFmtId="0" fontId="18" fillId="0" borderId="0" xfId="91" applyFont="1" applyFill="1" applyBorder="1" applyAlignment="1">
      <alignment horizontal="center" vertical="center"/>
      <protection/>
    </xf>
    <xf numFmtId="193" fontId="6" fillId="0" borderId="0" xfId="91" applyNumberFormat="1" applyFont="1" applyFill="1" applyBorder="1" applyAlignment="1">
      <alignment horizontal="center" vertical="center"/>
      <protection/>
    </xf>
    <xf numFmtId="17" fontId="6" fillId="0" borderId="0" xfId="91" applyNumberFormat="1" applyFont="1" applyFill="1" applyBorder="1" applyAlignment="1">
      <alignment horizontal="center" vertical="center"/>
      <protection/>
    </xf>
    <xf numFmtId="0" fontId="24" fillId="0" borderId="0" xfId="91" applyFont="1" applyFill="1" applyBorder="1" applyAlignment="1">
      <alignment horizontal="centerContinuous" vertical="center"/>
      <protection/>
    </xf>
    <xf numFmtId="0" fontId="24" fillId="0" borderId="0" xfId="91" applyFont="1" applyFill="1" applyBorder="1" applyAlignment="1">
      <alignment horizontal="center" vertical="center"/>
      <protection/>
    </xf>
    <xf numFmtId="0" fontId="4" fillId="0" borderId="0" xfId="86" applyFont="1" applyFill="1" applyAlignment="1">
      <alignment horizontal="left" vertical="center"/>
      <protection/>
    </xf>
    <xf numFmtId="194" fontId="6" fillId="0" borderId="14" xfId="60" applyNumberFormat="1" applyFont="1" applyFill="1" applyBorder="1" applyAlignment="1">
      <alignment horizontal="center" vertical="center"/>
    </xf>
    <xf numFmtId="194" fontId="6" fillId="0" borderId="0" xfId="49" applyNumberFormat="1" applyFont="1" applyFill="1" applyBorder="1" applyAlignment="1">
      <alignment horizontal="center" vertical="center"/>
    </xf>
    <xf numFmtId="0" fontId="6" fillId="0" borderId="13" xfId="91" applyFont="1" applyFill="1" applyBorder="1" applyAlignment="1">
      <alignment horizontal="center" vertical="center"/>
      <protection/>
    </xf>
    <xf numFmtId="194" fontId="6" fillId="0" borderId="15" xfId="60" applyNumberFormat="1" applyFont="1" applyFill="1" applyBorder="1" applyAlignment="1">
      <alignment horizontal="center" vertical="center"/>
    </xf>
    <xf numFmtId="0" fontId="23" fillId="0" borderId="0" xfId="82" applyFont="1" applyFill="1" applyAlignment="1">
      <alignment vertical="center"/>
      <protection/>
    </xf>
    <xf numFmtId="0" fontId="15" fillId="0" borderId="0" xfId="82" applyFont="1" applyFill="1" applyAlignment="1">
      <alignment horizontal="center" vertical="center"/>
      <protection/>
    </xf>
    <xf numFmtId="0" fontId="24" fillId="0" borderId="0" xfId="82" applyFont="1" applyFill="1" applyAlignment="1">
      <alignment vertical="center"/>
      <protection/>
    </xf>
    <xf numFmtId="0" fontId="6" fillId="0" borderId="13" xfId="82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7" fillId="0" borderId="12" xfId="82" applyFont="1" applyFill="1" applyBorder="1" applyAlignment="1">
      <alignment horizontal="center" vertical="center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6" fillId="0" borderId="12" xfId="82" applyFont="1" applyFill="1" applyBorder="1" applyAlignment="1">
      <alignment horizontal="center" vertical="center"/>
      <protection/>
    </xf>
    <xf numFmtId="0" fontId="6" fillId="0" borderId="0" xfId="0" applyFont="1" applyFill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18" fillId="0" borderId="0" xfId="82" applyFont="1" applyFill="1" applyBorder="1" applyAlignment="1">
      <alignment horizontal="center" vertical="center"/>
      <protection/>
    </xf>
    <xf numFmtId="0" fontId="4" fillId="0" borderId="0" xfId="104" applyFont="1" applyFill="1" applyAlignment="1">
      <alignment vertical="center"/>
      <protection/>
    </xf>
    <xf numFmtId="202" fontId="6" fillId="0" borderId="0" xfId="82" applyNumberFormat="1" applyFont="1" applyFill="1" applyBorder="1" applyAlignment="1">
      <alignment vertical="center"/>
      <protection/>
    </xf>
    <xf numFmtId="194" fontId="6" fillId="0" borderId="0" xfId="49" applyNumberFormat="1" applyFont="1" applyFill="1" applyAlignment="1" quotePrefix="1">
      <alignment horizontal="center" vertical="center"/>
    </xf>
    <xf numFmtId="0" fontId="6" fillId="0" borderId="0" xfId="104" applyFont="1" applyFill="1" applyAlignment="1">
      <alignment vertical="center"/>
      <protection/>
    </xf>
    <xf numFmtId="191" fontId="6" fillId="0" borderId="0" xfId="49" applyFont="1" applyFill="1" applyAlignment="1" quotePrefix="1">
      <alignment horizontal="center" vertical="center"/>
    </xf>
    <xf numFmtId="194" fontId="6" fillId="0" borderId="13" xfId="49" applyNumberFormat="1" applyFont="1" applyFill="1" applyBorder="1" applyAlignment="1" quotePrefix="1">
      <alignment horizontal="center" vertical="center"/>
    </xf>
    <xf numFmtId="202" fontId="6" fillId="0" borderId="13" xfId="82" applyNumberFormat="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194" fontId="6" fillId="0" borderId="0" xfId="49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23" fillId="0" borderId="0" xfId="93" applyFont="1" applyFill="1" applyAlignment="1">
      <alignment vertical="center"/>
      <protection/>
    </xf>
    <xf numFmtId="0" fontId="4" fillId="0" borderId="0" xfId="85" applyFont="1" applyFill="1" applyAlignment="1">
      <alignment horizontal="centerContinuous" vertical="center"/>
      <protection/>
    </xf>
    <xf numFmtId="0" fontId="4" fillId="0" borderId="0" xfId="85" applyFont="1" applyFill="1" applyAlignment="1">
      <alignment horizontal="center" vertical="center"/>
      <protection/>
    </xf>
    <xf numFmtId="0" fontId="6" fillId="0" borderId="0" xfId="85" applyFont="1" applyFill="1" applyAlignment="1">
      <alignment horizontal="centerContinuous" vertical="center"/>
      <protection/>
    </xf>
    <xf numFmtId="0" fontId="4" fillId="0" borderId="0" xfId="85" applyFont="1" applyFill="1" applyBorder="1" applyAlignment="1">
      <alignment horizontal="centerContinuous" vertical="center"/>
      <protection/>
    </xf>
    <xf numFmtId="0" fontId="6" fillId="0" borderId="0" xfId="85" applyFont="1" applyFill="1" applyBorder="1" applyAlignment="1">
      <alignment horizontal="centerContinuous" vertical="center"/>
      <protection/>
    </xf>
    <xf numFmtId="0" fontId="6" fillId="0" borderId="0" xfId="85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centerContinuous" vertical="center"/>
      <protection/>
    </xf>
    <xf numFmtId="0" fontId="6" fillId="0" borderId="0" xfId="85" applyFont="1" applyFill="1" applyBorder="1" applyAlignment="1">
      <alignment vertical="center"/>
      <protection/>
    </xf>
    <xf numFmtId="0" fontId="6" fillId="0" borderId="0" xfId="0" applyFont="1" applyFill="1" applyAlignment="1">
      <alignment horizontal="center"/>
    </xf>
    <xf numFmtId="0" fontId="6" fillId="0" borderId="0" xfId="85" applyFont="1" applyFill="1" applyBorder="1" applyAlignment="1">
      <alignment horizontal="center"/>
      <protection/>
    </xf>
    <xf numFmtId="17" fontId="6" fillId="0" borderId="0" xfId="0" applyNumberFormat="1" applyFont="1" applyFill="1" applyBorder="1" applyAlignment="1">
      <alignment horizontal="center"/>
    </xf>
    <xf numFmtId="17" fontId="6" fillId="0" borderId="0" xfId="85" applyNumberFormat="1" applyFont="1" applyFill="1" applyBorder="1" applyAlignment="1" quotePrefix="1">
      <alignment horizontal="center"/>
      <protection/>
    </xf>
    <xf numFmtId="17" fontId="6" fillId="0" borderId="0" xfId="85" applyNumberFormat="1" applyFont="1" applyFill="1" applyBorder="1" applyAlignment="1">
      <alignment horizontal="center"/>
      <protection/>
    </xf>
    <xf numFmtId="17" fontId="6" fillId="0" borderId="0" xfId="85" applyNumberFormat="1" applyFont="1" applyFill="1" applyBorder="1" applyAlignment="1">
      <alignment horizontal="center" vertical="center"/>
      <protection/>
    </xf>
    <xf numFmtId="17" fontId="6" fillId="0" borderId="13" xfId="85" applyNumberFormat="1" applyFont="1" applyFill="1" applyBorder="1" applyAlignment="1">
      <alignment horizontal="center" vertical="center"/>
      <protection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0" xfId="85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/>
    </xf>
    <xf numFmtId="194" fontId="6" fillId="0" borderId="0" xfId="85" applyNumberFormat="1" applyFont="1" applyFill="1" applyAlignment="1">
      <alignment vertical="center"/>
      <protection/>
    </xf>
    <xf numFmtId="194" fontId="6" fillId="0" borderId="0" xfId="49" applyNumberFormat="1" applyFont="1" applyFill="1" applyAlignment="1">
      <alignment/>
    </xf>
    <xf numFmtId="0" fontId="6" fillId="0" borderId="0" xfId="104" applyFont="1" applyFill="1" applyAlignment="1">
      <alignment/>
      <protection/>
    </xf>
    <xf numFmtId="194" fontId="6" fillId="0" borderId="0" xfId="49" applyNumberFormat="1" applyFont="1" applyFill="1" applyBorder="1" applyAlignment="1">
      <alignment/>
    </xf>
    <xf numFmtId="194" fontId="6" fillId="0" borderId="16" xfId="49" applyNumberFormat="1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194" fontId="6" fillId="0" borderId="13" xfId="60" applyNumberFormat="1" applyFont="1" applyFill="1" applyBorder="1" applyAlignment="1">
      <alignment horizontal="center" vertical="top"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14" xfId="91" applyFont="1" applyFill="1" applyBorder="1" applyAlignment="1">
      <alignment horizontal="center" vertical="center"/>
      <protection/>
    </xf>
    <xf numFmtId="0" fontId="6" fillId="0" borderId="14" xfId="88" applyFont="1" applyFill="1" applyBorder="1" applyAlignment="1">
      <alignment horizontal="center" vertical="center"/>
      <protection/>
    </xf>
    <xf numFmtId="37" fontId="6" fillId="0" borderId="0" xfId="91" applyNumberFormat="1" applyFont="1" applyFill="1" applyAlignment="1">
      <alignment vertical="center"/>
      <protection/>
    </xf>
    <xf numFmtId="194" fontId="6" fillId="0" borderId="0" xfId="49" applyNumberFormat="1" applyFont="1" applyFill="1" applyAlignment="1">
      <alignment vertical="top"/>
    </xf>
    <xf numFmtId="0" fontId="19" fillId="0" borderId="0" xfId="0" applyFont="1" applyFill="1" applyBorder="1" applyAlignment="1">
      <alignment vertical="center"/>
    </xf>
    <xf numFmtId="194" fontId="21" fillId="0" borderId="0" xfId="49" applyNumberFormat="1" applyFont="1" applyFill="1" applyBorder="1" applyAlignment="1">
      <alignment horizontal="left" vertical="top"/>
    </xf>
    <xf numFmtId="194" fontId="6" fillId="0" borderId="0" xfId="49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194" fontId="6" fillId="0" borderId="0" xfId="0" applyNumberFormat="1" applyFont="1" applyFill="1" applyAlignment="1">
      <alignment horizontal="center" vertical="top"/>
    </xf>
    <xf numFmtId="194" fontId="6" fillId="0" borderId="13" xfId="49" applyNumberFormat="1" applyFont="1" applyFill="1" applyBorder="1" applyAlignment="1">
      <alignment vertical="center"/>
    </xf>
    <xf numFmtId="194" fontId="6" fillId="0" borderId="12" xfId="49" applyNumberFormat="1" applyFont="1" applyFill="1" applyBorder="1" applyAlignment="1">
      <alignment vertical="center"/>
    </xf>
    <xf numFmtId="194" fontId="6" fillId="0" borderId="16" xfId="49" applyNumberFormat="1" applyFont="1" applyFill="1" applyBorder="1" applyAlignment="1">
      <alignment vertical="center"/>
    </xf>
    <xf numFmtId="194" fontId="6" fillId="0" borderId="0" xfId="59" applyNumberFormat="1" applyFont="1" applyFill="1" applyBorder="1" applyAlignment="1">
      <alignment vertical="center"/>
    </xf>
    <xf numFmtId="194" fontId="20" fillId="0" borderId="0" xfId="91" applyNumberFormat="1" applyFont="1" applyFill="1" applyBorder="1" applyAlignment="1">
      <alignment vertical="center"/>
      <protection/>
    </xf>
    <xf numFmtId="194" fontId="3" fillId="0" borderId="11" xfId="91" applyNumberFormat="1" applyFont="1" applyFill="1" applyBorder="1" applyAlignment="1">
      <alignment vertical="center"/>
      <protection/>
    </xf>
    <xf numFmtId="194" fontId="6" fillId="0" borderId="0" xfId="49" applyNumberFormat="1" applyFont="1" applyFill="1" applyAlignment="1">
      <alignment horizontal="right" vertical="center"/>
    </xf>
    <xf numFmtId="205" fontId="6" fillId="0" borderId="0" xfId="91" applyNumberFormat="1" applyFont="1" applyFill="1" applyBorder="1" applyAlignment="1">
      <alignment vertical="center"/>
      <protection/>
    </xf>
    <xf numFmtId="205" fontId="6" fillId="0" borderId="0" xfId="91" applyNumberFormat="1" applyFont="1" applyFill="1" applyAlignment="1">
      <alignment vertical="center"/>
      <protection/>
    </xf>
    <xf numFmtId="202" fontId="6" fillId="0" borderId="0" xfId="82" applyNumberFormat="1" applyFont="1" applyFill="1" applyAlignment="1">
      <alignment vertical="center"/>
      <protection/>
    </xf>
    <xf numFmtId="37" fontId="65" fillId="0" borderId="0" xfId="91" applyNumberFormat="1" applyFont="1" applyFill="1" applyAlignment="1">
      <alignment horizontal="center" vertical="center"/>
      <protection/>
    </xf>
    <xf numFmtId="202" fontId="6" fillId="0" borderId="0" xfId="0" applyNumberFormat="1" applyFont="1" applyFill="1" applyBorder="1" applyAlignment="1" quotePrefix="1">
      <alignment horizontal="center" vertical="center"/>
    </xf>
    <xf numFmtId="202" fontId="6" fillId="0" borderId="16" xfId="82" applyNumberFormat="1" applyFont="1" applyFill="1" applyBorder="1" applyAlignment="1">
      <alignment vertical="center"/>
      <protection/>
    </xf>
    <xf numFmtId="194" fontId="6" fillId="0" borderId="16" xfId="49" applyNumberFormat="1" applyFont="1" applyFill="1" applyBorder="1" applyAlignment="1" quotePrefix="1">
      <alignment horizontal="center" vertical="center"/>
    </xf>
    <xf numFmtId="191" fontId="6" fillId="0" borderId="0" xfId="49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6" fillId="0" borderId="0" xfId="91" applyFont="1" applyFill="1" applyAlignment="1" quotePrefix="1">
      <alignment horizontal="center" vertical="center"/>
      <protection/>
    </xf>
    <xf numFmtId="206" fontId="6" fillId="0" borderId="15" xfId="91" applyNumberFormat="1" applyFont="1" applyFill="1" applyBorder="1" applyAlignment="1">
      <alignment vertical="center"/>
      <protection/>
    </xf>
    <xf numFmtId="191" fontId="6" fillId="0" borderId="0" xfId="49" applyFont="1" applyFill="1" applyBorder="1" applyAlignment="1">
      <alignment vertical="center"/>
    </xf>
    <xf numFmtId="0" fontId="6" fillId="0" borderId="0" xfId="82" applyFont="1" applyFill="1" applyAlignment="1">
      <alignment horizontal="left" vertical="center"/>
      <protection/>
    </xf>
    <xf numFmtId="0" fontId="6" fillId="0" borderId="0" xfId="104" applyFont="1" applyFill="1" applyAlignment="1" quotePrefix="1">
      <alignment horizontal="center"/>
      <protection/>
    </xf>
    <xf numFmtId="0" fontId="6" fillId="0" borderId="0" xfId="0" applyFont="1" applyFill="1" applyAlignment="1">
      <alignment/>
    </xf>
    <xf numFmtId="194" fontId="6" fillId="0" borderId="12" xfId="49" applyNumberFormat="1" applyFont="1" applyFill="1" applyBorder="1" applyAlignment="1" quotePrefix="1">
      <alignment horizontal="center" vertical="center"/>
    </xf>
    <xf numFmtId="202" fontId="6" fillId="0" borderId="12" xfId="82" applyNumberFormat="1" applyFont="1" applyFill="1" applyBorder="1" applyAlignment="1">
      <alignment vertical="center"/>
      <protection/>
    </xf>
    <xf numFmtId="194" fontId="6" fillId="0" borderId="15" xfId="59" applyNumberFormat="1" applyFont="1" applyFill="1" applyBorder="1" applyAlignment="1">
      <alignment vertical="center"/>
    </xf>
    <xf numFmtId="194" fontId="6" fillId="0" borderId="15" xfId="60" applyNumberFormat="1" applyFont="1" applyFill="1" applyBorder="1" applyAlignment="1">
      <alignment horizontal="center" vertical="top"/>
    </xf>
    <xf numFmtId="206" fontId="6" fillId="0" borderId="0" xfId="91" applyNumberFormat="1" applyFont="1" applyFill="1" applyBorder="1" applyAlignment="1">
      <alignment vertical="center"/>
      <protection/>
    </xf>
    <xf numFmtId="0" fontId="4" fillId="0" borderId="0" xfId="0" applyFont="1" applyFill="1" applyAlignment="1" quotePrefix="1">
      <alignment/>
    </xf>
    <xf numFmtId="194" fontId="6" fillId="0" borderId="15" xfId="91" applyNumberFormat="1" applyFont="1" applyFill="1" applyBorder="1" applyAlignment="1">
      <alignment vertical="center"/>
      <protection/>
    </xf>
    <xf numFmtId="194" fontId="6" fillId="0" borderId="13" xfId="91" applyNumberFormat="1" applyFont="1" applyFill="1" applyBorder="1" applyAlignment="1">
      <alignment vertical="center"/>
      <protection/>
    </xf>
    <xf numFmtId="194" fontId="6" fillId="0" borderId="15" xfId="49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horizontal="center" vertical="center"/>
    </xf>
    <xf numFmtId="202" fontId="6" fillId="0" borderId="12" xfId="0" applyNumberFormat="1" applyFont="1" applyFill="1" applyBorder="1" applyAlignment="1">
      <alignment horizontal="center" vertical="center"/>
    </xf>
    <xf numFmtId="202" fontId="6" fillId="0" borderId="13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Alignment="1" quotePrefix="1">
      <alignment horizontal="center" vertical="center"/>
    </xf>
    <xf numFmtId="0" fontId="23" fillId="0" borderId="0" xfId="92" applyFont="1" applyFill="1" applyAlignment="1">
      <alignment horizontal="left" vertical="center"/>
      <protection/>
    </xf>
    <xf numFmtId="0" fontId="4" fillId="0" borderId="0" xfId="88" applyFont="1" applyFill="1" applyAlignment="1">
      <alignment horizontal="left" vertical="center"/>
      <protection/>
    </xf>
    <xf numFmtId="192" fontId="6" fillId="0" borderId="12" xfId="0" applyNumberFormat="1" applyFont="1" applyFill="1" applyBorder="1" applyAlignment="1">
      <alignment horizontal="center" vertical="center"/>
    </xf>
    <xf numFmtId="192" fontId="6" fillId="0" borderId="13" xfId="0" applyNumberFormat="1" applyFont="1" applyFill="1" applyBorder="1" applyAlignment="1">
      <alignment horizontal="center" vertical="center"/>
    </xf>
    <xf numFmtId="0" fontId="6" fillId="0" borderId="13" xfId="82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85" applyFont="1" applyFill="1" applyBorder="1" applyAlignment="1">
      <alignment horizontal="center" vertical="center"/>
      <protection/>
    </xf>
    <xf numFmtId="202" fontId="6" fillId="0" borderId="0" xfId="0" applyNumberFormat="1" applyFont="1" applyFill="1" applyBorder="1" applyAlignment="1">
      <alignment horizontal="center" vertical="center"/>
    </xf>
    <xf numFmtId="194" fontId="21" fillId="0" borderId="0" xfId="49" applyNumberFormat="1" applyFont="1" applyFill="1" applyBorder="1" applyAlignment="1">
      <alignment horizontal="center" vertical="top"/>
    </xf>
  </cellXfs>
  <cellStyles count="92">
    <cellStyle name="Normal" xfId="0"/>
    <cellStyle name="?????????????????" xfId="15"/>
    <cellStyle name="????????????????? [0]_MOGAS97" xfId="16"/>
    <cellStyle name="??????????????????? [0]_MOGAS97" xfId="17"/>
    <cellStyle name="???????????????????_MOGAS97" xfId="18"/>
    <cellStyle name="?????????????????_MOGAS97" xfId="19"/>
    <cellStyle name="????_C2+C3+POLY" xfId="20"/>
    <cellStyle name="??_VERA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" xfId="58"/>
    <cellStyle name="Comma 3 2" xfId="59"/>
    <cellStyle name="Comma_T-59-Q1" xfId="60"/>
    <cellStyle name="Currency" xfId="61"/>
    <cellStyle name="Currency [0]" xfId="62"/>
    <cellStyle name="Explanatory Text" xfId="63"/>
    <cellStyle name="Format Number Column" xfId="64"/>
    <cellStyle name="Good" xfId="65"/>
    <cellStyle name="Grey" xfId="66"/>
    <cellStyle name="Heading 1" xfId="67"/>
    <cellStyle name="Heading 2" xfId="68"/>
    <cellStyle name="Heading 3" xfId="69"/>
    <cellStyle name="Heading 4" xfId="70"/>
    <cellStyle name="Input" xfId="71"/>
    <cellStyle name="Input [yellow]" xfId="72"/>
    <cellStyle name="KPMG Heading 1" xfId="73"/>
    <cellStyle name="KPMG Heading 2" xfId="74"/>
    <cellStyle name="KPMG Heading 3" xfId="75"/>
    <cellStyle name="KPMG Heading 4" xfId="76"/>
    <cellStyle name="KPMG Normal" xfId="77"/>
    <cellStyle name="KPMG Normal Text" xfId="78"/>
    <cellStyle name="Linked Cell" xfId="79"/>
    <cellStyle name="Neutral" xfId="80"/>
    <cellStyle name="Normal - Style1" xfId="81"/>
    <cellStyle name="Normal 2" xfId="82"/>
    <cellStyle name="Normal 3" xfId="83"/>
    <cellStyle name="Normal_T-59-Q1" xfId="84"/>
    <cellStyle name="Normal_T-59-Q1_PPM_FS_BS_06.30.08_E" xfId="85"/>
    <cellStyle name="Normal_T-87" xfId="86"/>
    <cellStyle name="Normal_T-87_PPM_FS_BS_06.30.08_E" xfId="87"/>
    <cellStyle name="Normal_T-87-Q1" xfId="88"/>
    <cellStyle name="Normal_T-87-Q1 2" xfId="89"/>
    <cellStyle name="Normal_T-87-Q1_PPM_FS_BS_06.30.08_E" xfId="90"/>
    <cellStyle name="Normal_T-87-Q3" xfId="91"/>
    <cellStyle name="Normal_T-87-Q3 2" xfId="92"/>
    <cellStyle name="Normal_T-87-Q3_PPM_FS_BS_06.30.08_E" xfId="93"/>
    <cellStyle name="Note" xfId="94"/>
    <cellStyle name="Output" xfId="95"/>
    <cellStyle name="Percent" xfId="96"/>
    <cellStyle name="Percent [2]" xfId="97"/>
    <cellStyle name="PLAN" xfId="98"/>
    <cellStyle name="Title" xfId="99"/>
    <cellStyle name="Total" xfId="100"/>
    <cellStyle name="Warning Text" xfId="101"/>
    <cellStyle name="เชื่อมโยงหลายมิติ" xfId="102"/>
    <cellStyle name="ตามการเชื่อมโยงหลายมิติ" xfId="103"/>
    <cellStyle name="ปกติ 2" xfId="104"/>
    <cellStyle name="ปกติ 3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\mr_network\My%20Document%20Khun\MY%20JOBS\01%20Porn%20Prom%20Metal\Quarter%201%202006\data17%20-%20&#3617;&#3640;&#3585;\Q3\working%20paper%20cash%20flow%20PPM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cash flow 1"/>
      <sheetName val="cash flow 2"/>
      <sheetName val="งบการเงิน"/>
      <sheetName val="งบcash flow"/>
    </sheetNames>
    <sheetDataSet>
      <sheetData sheetId="2">
        <row r="15">
          <cell r="H15">
            <v>123077272.61000001</v>
          </cell>
        </row>
        <row r="51">
          <cell r="H51">
            <v>153744.32000000007</v>
          </cell>
        </row>
        <row r="58">
          <cell r="H58">
            <v>4175319.2300000004</v>
          </cell>
        </row>
        <row r="66">
          <cell r="H66">
            <v>92426.18</v>
          </cell>
        </row>
        <row r="91">
          <cell r="H91">
            <v>32572705.090000004</v>
          </cell>
        </row>
        <row r="108">
          <cell r="H108">
            <v>7546099.140000001</v>
          </cell>
        </row>
        <row r="118">
          <cell r="H118">
            <v>3008005.5</v>
          </cell>
        </row>
        <row r="129">
          <cell r="H129">
            <v>-2927820.86</v>
          </cell>
        </row>
      </sheetData>
      <sheetData sheetId="3">
        <row r="30">
          <cell r="G30">
            <v>6026409.97</v>
          </cell>
        </row>
        <row r="56">
          <cell r="G56">
            <v>3896283.69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8"/>
  <sheetViews>
    <sheetView zoomScale="120" zoomScaleNormal="120" zoomScaleSheetLayoutView="100" zoomScalePageLayoutView="0" workbookViewId="0" topLeftCell="A1">
      <selection activeCell="P113" sqref="A1:P113"/>
    </sheetView>
  </sheetViews>
  <sheetFormatPr defaultColWidth="9.140625" defaultRowHeight="18" customHeight="1"/>
  <cols>
    <col min="1" max="4" width="1.7109375" style="8" customWidth="1"/>
    <col min="5" max="5" width="13.57421875" style="8" customWidth="1"/>
    <col min="6" max="6" width="16.140625" style="8" customWidth="1"/>
    <col min="7" max="7" width="1.28515625" style="8" customWidth="1"/>
    <col min="8" max="8" width="5.7109375" style="8" customWidth="1"/>
    <col min="9" max="9" width="1.28515625" style="8" customWidth="1"/>
    <col min="10" max="10" width="15.57421875" style="8" customWidth="1"/>
    <col min="11" max="11" width="1.28515625" style="8" customWidth="1"/>
    <col min="12" max="12" width="15.57421875" style="8" customWidth="1"/>
    <col min="13" max="13" width="1.28515625" style="8" customWidth="1"/>
    <col min="14" max="14" width="15.57421875" style="8" customWidth="1"/>
    <col min="15" max="15" width="1.28515625" style="8" customWidth="1"/>
    <col min="16" max="16" width="15.57421875" style="8" customWidth="1"/>
    <col min="17" max="20" width="0" style="8" hidden="1" customWidth="1"/>
    <col min="21" max="24" width="9.7109375" style="8" customWidth="1"/>
    <col min="25" max="25" width="3.421875" style="5" customWidth="1"/>
    <col min="26" max="26" width="2.7109375" style="5" customWidth="1"/>
    <col min="27" max="27" width="13.57421875" style="5" customWidth="1"/>
    <col min="28" max="28" width="10.8515625" style="5" customWidth="1"/>
    <col min="29" max="29" width="3.28125" style="5" customWidth="1"/>
    <col min="30" max="30" width="4.421875" style="5" customWidth="1"/>
    <col min="31" max="31" width="7.28125" style="5" customWidth="1"/>
    <col min="32" max="32" width="3.28125" style="5" customWidth="1"/>
    <col min="33" max="33" width="9.8515625" style="5" customWidth="1"/>
    <col min="34" max="34" width="3.00390625" style="5" customWidth="1"/>
    <col min="35" max="35" width="8.7109375" style="5" customWidth="1"/>
    <col min="36" max="36" width="3.57421875" style="5" customWidth="1"/>
    <col min="37" max="37" width="9.140625" style="8" customWidth="1"/>
    <col min="38" max="38" width="2.421875" style="8" customWidth="1"/>
    <col min="39" max="16384" width="9.140625" style="8" customWidth="1"/>
  </cols>
  <sheetData>
    <row r="1" spans="1:36" s="62" customFormat="1" ht="18" customHeight="1">
      <c r="A1" s="146" t="s">
        <v>127</v>
      </c>
      <c r="B1" s="160"/>
      <c r="C1" s="160"/>
      <c r="D1" s="160"/>
      <c r="E1" s="160"/>
      <c r="F1" s="160"/>
      <c r="G1" s="160"/>
      <c r="H1" s="161"/>
      <c r="I1" s="161"/>
      <c r="J1" s="161"/>
      <c r="K1" s="161"/>
      <c r="L1" s="161"/>
      <c r="N1" s="161"/>
      <c r="O1" s="161"/>
      <c r="P1" s="161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6" s="62" customFormat="1" ht="18" customHeight="1">
      <c r="A2" s="162" t="s">
        <v>62</v>
      </c>
      <c r="B2" s="163"/>
      <c r="C2" s="163"/>
      <c r="D2" s="163"/>
      <c r="E2" s="163"/>
      <c r="F2" s="163"/>
      <c r="G2" s="163"/>
      <c r="H2" s="164"/>
      <c r="I2" s="164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s="62" customFormat="1" ht="18" customHeight="1">
      <c r="A3" s="165" t="s">
        <v>177</v>
      </c>
      <c r="B3" s="166"/>
      <c r="C3" s="166"/>
      <c r="D3" s="166"/>
      <c r="E3" s="166"/>
      <c r="F3" s="166"/>
      <c r="G3" s="166"/>
      <c r="H3" s="166"/>
      <c r="I3" s="166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0:16" ht="18" customHeight="1">
      <c r="J4" s="5"/>
      <c r="K4" s="5"/>
      <c r="L4" s="5"/>
      <c r="N4" s="5"/>
      <c r="O4" s="5"/>
      <c r="P4" s="5"/>
    </row>
    <row r="5" ht="18" customHeight="1">
      <c r="A5" s="11" t="s">
        <v>0</v>
      </c>
    </row>
    <row r="6" spans="10:16" ht="18" customHeight="1">
      <c r="J6" s="167"/>
      <c r="K6" s="167"/>
      <c r="L6" s="167"/>
      <c r="N6" s="167"/>
      <c r="O6" s="167"/>
      <c r="P6" s="167"/>
    </row>
    <row r="7" spans="10:16" ht="18" customHeight="1">
      <c r="J7" s="267" t="s">
        <v>75</v>
      </c>
      <c r="K7" s="267"/>
      <c r="L7" s="267"/>
      <c r="M7" s="267"/>
      <c r="N7" s="267"/>
      <c r="O7" s="267"/>
      <c r="P7" s="267"/>
    </row>
    <row r="8" spans="10:16" ht="18" customHeight="1">
      <c r="J8" s="268" t="s">
        <v>77</v>
      </c>
      <c r="K8" s="268"/>
      <c r="L8" s="268"/>
      <c r="M8" s="149"/>
      <c r="N8" s="268" t="s">
        <v>78</v>
      </c>
      <c r="O8" s="268"/>
      <c r="P8" s="268"/>
    </row>
    <row r="9" spans="10:16" ht="18" customHeight="1">
      <c r="J9" s="269" t="s">
        <v>79</v>
      </c>
      <c r="K9" s="269"/>
      <c r="L9" s="269"/>
      <c r="M9" s="168"/>
      <c r="N9" s="269" t="s">
        <v>79</v>
      </c>
      <c r="O9" s="269"/>
      <c r="P9" s="269"/>
    </row>
    <row r="10" spans="10:16" ht="18" customHeight="1">
      <c r="J10" s="168" t="s">
        <v>178</v>
      </c>
      <c r="K10" s="168"/>
      <c r="L10" s="168" t="s">
        <v>143</v>
      </c>
      <c r="M10" s="168"/>
      <c r="N10" s="168" t="str">
        <f>J10</f>
        <v>June 30, 2017</v>
      </c>
      <c r="O10" s="168"/>
      <c r="P10" s="168" t="s">
        <v>143</v>
      </c>
    </row>
    <row r="11" spans="10:16" ht="18" customHeight="1">
      <c r="J11" s="168" t="s">
        <v>141</v>
      </c>
      <c r="K11" s="168"/>
      <c r="L11" s="247" t="s">
        <v>136</v>
      </c>
      <c r="M11" s="168"/>
      <c r="N11" s="168" t="s">
        <v>141</v>
      </c>
      <c r="O11" s="168"/>
      <c r="P11" s="247" t="str">
        <f>L11</f>
        <v>2016</v>
      </c>
    </row>
    <row r="12" spans="8:16" ht="18" customHeight="1">
      <c r="H12" s="151" t="s">
        <v>12</v>
      </c>
      <c r="J12" s="151" t="s">
        <v>142</v>
      </c>
      <c r="K12" s="12"/>
      <c r="L12" s="151" t="s">
        <v>144</v>
      </c>
      <c r="N12" s="151" t="s">
        <v>142</v>
      </c>
      <c r="O12" s="12"/>
      <c r="P12" s="151" t="s">
        <v>144</v>
      </c>
    </row>
    <row r="13" spans="8:16" ht="18" customHeight="1">
      <c r="H13" s="169"/>
      <c r="I13" s="169"/>
      <c r="J13" s="170"/>
      <c r="K13" s="5"/>
      <c r="L13" s="171"/>
      <c r="N13" s="170"/>
      <c r="O13" s="5"/>
      <c r="P13" s="171"/>
    </row>
    <row r="14" spans="1:16" ht="18" customHeight="1">
      <c r="A14" s="3" t="s">
        <v>1</v>
      </c>
      <c r="H14" s="142"/>
      <c r="I14" s="142"/>
      <c r="J14" s="32"/>
      <c r="K14" s="32"/>
      <c r="L14" s="32"/>
      <c r="N14" s="32"/>
      <c r="O14" s="32"/>
      <c r="P14" s="32"/>
    </row>
    <row r="15" spans="1:36" ht="18" customHeight="1">
      <c r="A15" s="29" t="s">
        <v>2</v>
      </c>
      <c r="H15" s="32"/>
      <c r="J15" s="28">
        <v>11629</v>
      </c>
      <c r="K15" s="2"/>
      <c r="L15" s="28">
        <v>126066</v>
      </c>
      <c r="N15" s="28">
        <v>7160</v>
      </c>
      <c r="O15" s="2"/>
      <c r="P15" s="28">
        <v>106964</v>
      </c>
      <c r="V15" s="72"/>
      <c r="W15" s="72"/>
      <c r="Y15" s="81"/>
      <c r="Z15" s="81"/>
      <c r="AA15" s="81"/>
      <c r="AB15" s="103"/>
      <c r="AC15" s="81"/>
      <c r="AD15" s="80"/>
      <c r="AE15" s="73"/>
      <c r="AF15" s="80"/>
      <c r="AG15" s="104"/>
      <c r="AH15" s="105"/>
      <c r="AI15" s="73"/>
      <c r="AJ15" s="80"/>
    </row>
    <row r="16" spans="1:36" ht="18" customHeight="1">
      <c r="A16" s="29" t="s">
        <v>61</v>
      </c>
      <c r="H16" s="32"/>
      <c r="J16" s="28">
        <v>2</v>
      </c>
      <c r="K16" s="2"/>
      <c r="L16" s="28">
        <v>2</v>
      </c>
      <c r="N16" s="28">
        <v>2</v>
      </c>
      <c r="O16" s="2"/>
      <c r="P16" s="28">
        <v>2</v>
      </c>
      <c r="V16" s="72"/>
      <c r="W16" s="72"/>
      <c r="Y16" s="81"/>
      <c r="Z16" s="81"/>
      <c r="AA16" s="81"/>
      <c r="AB16" s="103"/>
      <c r="AC16" s="81"/>
      <c r="AD16" s="80"/>
      <c r="AE16" s="73"/>
      <c r="AF16" s="80"/>
      <c r="AG16" s="104"/>
      <c r="AH16" s="105"/>
      <c r="AI16" s="73"/>
      <c r="AJ16" s="80"/>
    </row>
    <row r="17" spans="1:36" ht="18" customHeight="1">
      <c r="A17" s="29" t="s">
        <v>68</v>
      </c>
      <c r="B17" s="13"/>
      <c r="D17" s="13"/>
      <c r="E17" s="13"/>
      <c r="J17" s="28"/>
      <c r="K17" s="2"/>
      <c r="L17" s="28"/>
      <c r="N17" s="28"/>
      <c r="O17" s="2"/>
      <c r="P17" s="28"/>
      <c r="V17" s="72"/>
      <c r="W17" s="72"/>
      <c r="Y17" s="81"/>
      <c r="Z17" s="81"/>
      <c r="AA17" s="81"/>
      <c r="AB17" s="104"/>
      <c r="AC17" s="81"/>
      <c r="AD17" s="80"/>
      <c r="AE17" s="73"/>
      <c r="AF17" s="80"/>
      <c r="AG17" s="104"/>
      <c r="AH17" s="80"/>
      <c r="AI17" s="73"/>
      <c r="AJ17" s="80"/>
    </row>
    <row r="18" spans="1:36" ht="18" customHeight="1">
      <c r="A18" s="20" t="s">
        <v>5</v>
      </c>
      <c r="B18" s="8" t="s">
        <v>124</v>
      </c>
      <c r="D18" s="13"/>
      <c r="E18" s="13"/>
      <c r="H18" s="32">
        <v>3</v>
      </c>
      <c r="J18" s="28">
        <v>0</v>
      </c>
      <c r="K18" s="2"/>
      <c r="L18" s="28">
        <v>140</v>
      </c>
      <c r="N18" s="28">
        <v>19263</v>
      </c>
      <c r="O18" s="2"/>
      <c r="P18" s="28">
        <v>17083</v>
      </c>
      <c r="V18" s="72"/>
      <c r="W18" s="74"/>
      <c r="Y18" s="81"/>
      <c r="Z18" s="106"/>
      <c r="AA18" s="81"/>
      <c r="AB18" s="103"/>
      <c r="AC18" s="81"/>
      <c r="AD18" s="80"/>
      <c r="AE18" s="73"/>
      <c r="AF18" s="107"/>
      <c r="AG18" s="104"/>
      <c r="AH18" s="105"/>
      <c r="AI18" s="73"/>
      <c r="AJ18" s="80"/>
    </row>
    <row r="19" spans="1:36" ht="18" customHeight="1">
      <c r="A19" s="20" t="s">
        <v>5</v>
      </c>
      <c r="B19" s="8" t="s">
        <v>97</v>
      </c>
      <c r="D19" s="13"/>
      <c r="E19" s="13"/>
      <c r="H19" s="32">
        <v>4</v>
      </c>
      <c r="J19" s="28">
        <v>290956</v>
      </c>
      <c r="K19" s="2"/>
      <c r="L19" s="28">
        <v>218494</v>
      </c>
      <c r="M19" s="28"/>
      <c r="N19" s="28">
        <v>232832</v>
      </c>
      <c r="O19" s="2"/>
      <c r="P19" s="28">
        <v>194074</v>
      </c>
      <c r="V19" s="72"/>
      <c r="W19" s="74"/>
      <c r="Y19" s="81"/>
      <c r="Z19" s="106"/>
      <c r="AA19" s="81"/>
      <c r="AB19" s="103"/>
      <c r="AC19" s="81"/>
      <c r="AD19" s="80"/>
      <c r="AE19" s="73"/>
      <c r="AF19" s="80"/>
      <c r="AG19" s="104"/>
      <c r="AH19" s="105"/>
      <c r="AI19" s="73"/>
      <c r="AJ19" s="80"/>
    </row>
    <row r="20" spans="1:36" ht="18" customHeight="1">
      <c r="A20" s="29" t="s">
        <v>128</v>
      </c>
      <c r="B20" s="13"/>
      <c r="E20" s="13"/>
      <c r="H20" s="32"/>
      <c r="J20" s="28"/>
      <c r="K20" s="2"/>
      <c r="L20" s="28"/>
      <c r="N20" s="28"/>
      <c r="O20" s="2"/>
      <c r="P20" s="28"/>
      <c r="V20" s="75"/>
      <c r="W20" s="72"/>
      <c r="Y20" s="108"/>
      <c r="Z20" s="81"/>
      <c r="AA20" s="81"/>
      <c r="AB20" s="103"/>
      <c r="AC20" s="81"/>
      <c r="AD20" s="80"/>
      <c r="AE20" s="73"/>
      <c r="AF20" s="107"/>
      <c r="AG20" s="104"/>
      <c r="AH20" s="105"/>
      <c r="AI20" s="73"/>
      <c r="AJ20" s="80"/>
    </row>
    <row r="21" spans="2:36" ht="18" customHeight="1">
      <c r="B21" s="13" t="s">
        <v>186</v>
      </c>
      <c r="E21" s="13"/>
      <c r="H21" s="32">
        <v>3</v>
      </c>
      <c r="J21" s="28">
        <v>0</v>
      </c>
      <c r="K21" s="2"/>
      <c r="L21" s="28">
        <v>0</v>
      </c>
      <c r="N21" s="28">
        <v>12000</v>
      </c>
      <c r="O21" s="2"/>
      <c r="P21" s="28">
        <v>0</v>
      </c>
      <c r="V21" s="75"/>
      <c r="W21" s="72"/>
      <c r="Y21" s="108"/>
      <c r="Z21" s="81"/>
      <c r="AA21" s="81"/>
      <c r="AB21" s="103"/>
      <c r="AC21" s="81"/>
      <c r="AD21" s="80"/>
      <c r="AE21" s="73"/>
      <c r="AF21" s="107"/>
      <c r="AG21" s="104"/>
      <c r="AH21" s="105"/>
      <c r="AI21" s="73"/>
      <c r="AJ21" s="80"/>
    </row>
    <row r="22" spans="1:36" ht="18" customHeight="1">
      <c r="A22" s="46" t="s">
        <v>138</v>
      </c>
      <c r="B22" s="13"/>
      <c r="D22" s="13"/>
      <c r="E22" s="13"/>
      <c r="H22" s="32"/>
      <c r="J22" s="28"/>
      <c r="K22" s="2"/>
      <c r="L22" s="28"/>
      <c r="N22" s="28"/>
      <c r="O22" s="2"/>
      <c r="P22" s="28"/>
      <c r="V22" s="75"/>
      <c r="W22" s="72"/>
      <c r="Y22" s="95"/>
      <c r="Z22" s="81"/>
      <c r="AA22" s="81"/>
      <c r="AB22" s="103"/>
      <c r="AC22" s="81"/>
      <c r="AD22" s="80"/>
      <c r="AE22" s="73"/>
      <c r="AF22" s="80"/>
      <c r="AG22" s="104"/>
      <c r="AH22" s="105"/>
      <c r="AI22" s="73"/>
      <c r="AJ22" s="80"/>
    </row>
    <row r="23" spans="1:36" ht="18" customHeight="1">
      <c r="A23" s="46"/>
      <c r="B23" s="13" t="s">
        <v>137</v>
      </c>
      <c r="D23" s="13"/>
      <c r="E23" s="13"/>
      <c r="H23" s="32">
        <v>3</v>
      </c>
      <c r="J23" s="28">
        <v>0</v>
      </c>
      <c r="K23" s="2"/>
      <c r="L23" s="28">
        <v>0</v>
      </c>
      <c r="N23" s="28">
        <v>21082</v>
      </c>
      <c r="O23" s="2"/>
      <c r="P23" s="28">
        <v>33111</v>
      </c>
      <c r="V23" s="75"/>
      <c r="W23" s="72"/>
      <c r="Y23" s="108"/>
      <c r="Z23" s="81"/>
      <c r="AA23" s="81"/>
      <c r="AB23" s="103"/>
      <c r="AC23" s="81"/>
      <c r="AD23" s="80"/>
      <c r="AE23" s="73"/>
      <c r="AF23" s="107"/>
      <c r="AG23" s="104"/>
      <c r="AH23" s="105"/>
      <c r="AI23" s="73"/>
      <c r="AJ23" s="80"/>
    </row>
    <row r="24" spans="1:36" ht="18" customHeight="1">
      <c r="A24" s="46" t="s">
        <v>125</v>
      </c>
      <c r="B24" s="13"/>
      <c r="D24" s="13"/>
      <c r="E24" s="13"/>
      <c r="H24" s="32">
        <v>3</v>
      </c>
      <c r="J24" s="28">
        <v>0</v>
      </c>
      <c r="K24" s="2"/>
      <c r="L24" s="28">
        <v>0</v>
      </c>
      <c r="N24" s="28">
        <v>17</v>
      </c>
      <c r="O24" s="2"/>
      <c r="P24" s="28">
        <v>4</v>
      </c>
      <c r="V24" s="75"/>
      <c r="W24" s="72"/>
      <c r="Y24" s="95"/>
      <c r="Z24" s="81"/>
      <c r="AA24" s="81"/>
      <c r="AB24" s="103"/>
      <c r="AC24" s="81"/>
      <c r="AD24" s="80"/>
      <c r="AE24" s="73"/>
      <c r="AF24" s="107"/>
      <c r="AG24" s="104"/>
      <c r="AH24" s="105"/>
      <c r="AI24" s="73"/>
      <c r="AJ24" s="80"/>
    </row>
    <row r="25" spans="1:36" ht="18" customHeight="1">
      <c r="A25" s="29" t="s">
        <v>69</v>
      </c>
      <c r="B25" s="13"/>
      <c r="D25" s="13"/>
      <c r="E25" s="13"/>
      <c r="H25" s="32"/>
      <c r="J25" s="28">
        <v>572442</v>
      </c>
      <c r="K25" s="2"/>
      <c r="L25" s="28">
        <v>570555</v>
      </c>
      <c r="N25" s="28">
        <v>503318</v>
      </c>
      <c r="O25" s="2"/>
      <c r="P25" s="28">
        <v>531155</v>
      </c>
      <c r="V25" s="75"/>
      <c r="W25" s="72"/>
      <c r="Y25" s="95"/>
      <c r="Z25" s="81"/>
      <c r="AA25" s="81"/>
      <c r="AB25" s="103"/>
      <c r="AC25" s="81"/>
      <c r="AD25" s="80"/>
      <c r="AE25" s="73"/>
      <c r="AF25" s="80"/>
      <c r="AG25" s="104"/>
      <c r="AH25" s="105"/>
      <c r="AI25" s="73"/>
      <c r="AJ25" s="80"/>
    </row>
    <row r="26" spans="1:36" ht="18" customHeight="1">
      <c r="A26" s="29" t="s">
        <v>3</v>
      </c>
      <c r="B26" s="13"/>
      <c r="D26" s="13"/>
      <c r="E26" s="13"/>
      <c r="H26" s="32">
        <v>5</v>
      </c>
      <c r="J26" s="28">
        <v>51828</v>
      </c>
      <c r="K26" s="2"/>
      <c r="L26" s="28">
        <v>14487</v>
      </c>
      <c r="N26" s="28">
        <v>11969</v>
      </c>
      <c r="O26" s="2"/>
      <c r="P26" s="28">
        <v>1499</v>
      </c>
      <c r="V26" s="72"/>
      <c r="W26" s="72"/>
      <c r="Y26" s="81"/>
      <c r="Z26" s="81"/>
      <c r="AA26" s="81"/>
      <c r="AB26" s="103"/>
      <c r="AC26" s="81"/>
      <c r="AD26" s="80"/>
      <c r="AE26" s="73"/>
      <c r="AF26" s="80"/>
      <c r="AG26" s="104"/>
      <c r="AH26" s="105"/>
      <c r="AI26" s="73"/>
      <c r="AJ26" s="80"/>
    </row>
    <row r="27" spans="1:36" ht="18" customHeight="1">
      <c r="A27" s="3" t="s">
        <v>32</v>
      </c>
      <c r="H27" s="142"/>
      <c r="I27" s="142"/>
      <c r="J27" s="155">
        <f>SUM(J15:J26)</f>
        <v>926857</v>
      </c>
      <c r="K27" s="2"/>
      <c r="L27" s="155">
        <f>SUM(L15:L26)</f>
        <v>929744</v>
      </c>
      <c r="N27" s="155">
        <f>SUM(N15:N26)</f>
        <v>807643</v>
      </c>
      <c r="O27" s="2"/>
      <c r="P27" s="155">
        <f>SUM(P15:P26)</f>
        <v>883892</v>
      </c>
      <c r="V27" s="76"/>
      <c r="W27" s="72"/>
      <c r="Y27" s="109"/>
      <c r="Z27" s="81"/>
      <c r="AA27" s="81"/>
      <c r="AB27" s="110"/>
      <c r="AC27" s="81"/>
      <c r="AD27" s="73"/>
      <c r="AE27" s="73"/>
      <c r="AF27" s="73"/>
      <c r="AG27" s="104"/>
      <c r="AH27" s="77"/>
      <c r="AI27" s="73"/>
      <c r="AJ27" s="73"/>
    </row>
    <row r="28" spans="1:36" ht="18" customHeight="1">
      <c r="A28" s="15"/>
      <c r="H28" s="142"/>
      <c r="I28" s="142"/>
      <c r="J28" s="28"/>
      <c r="K28" s="34"/>
      <c r="L28" s="28"/>
      <c r="N28" s="28"/>
      <c r="O28" s="34"/>
      <c r="P28" s="28"/>
      <c r="V28" s="76"/>
      <c r="W28" s="72"/>
      <c r="Y28" s="109"/>
      <c r="Z28" s="81"/>
      <c r="AA28" s="81"/>
      <c r="AB28" s="110"/>
      <c r="AC28" s="81"/>
      <c r="AD28" s="99"/>
      <c r="AE28" s="99"/>
      <c r="AF28" s="99"/>
      <c r="AG28" s="104"/>
      <c r="AH28" s="77"/>
      <c r="AI28" s="99"/>
      <c r="AJ28" s="99"/>
    </row>
    <row r="29" spans="1:36" ht="18" customHeight="1">
      <c r="A29" s="3" t="s">
        <v>4</v>
      </c>
      <c r="H29" s="142"/>
      <c r="I29" s="142"/>
      <c r="J29" s="28"/>
      <c r="K29" s="34"/>
      <c r="L29" s="28"/>
      <c r="N29" s="28"/>
      <c r="O29" s="34"/>
      <c r="P29" s="28"/>
      <c r="V29" s="76"/>
      <c r="W29" s="72"/>
      <c r="Y29" s="109"/>
      <c r="Z29" s="81"/>
      <c r="AA29" s="81"/>
      <c r="AB29" s="110"/>
      <c r="AC29" s="83"/>
      <c r="AD29" s="99"/>
      <c r="AE29" s="99"/>
      <c r="AF29" s="99"/>
      <c r="AG29" s="104"/>
      <c r="AH29" s="77"/>
      <c r="AI29" s="99"/>
      <c r="AJ29" s="99"/>
    </row>
    <row r="30" spans="1:36" ht="18" customHeight="1">
      <c r="A30" s="29" t="s">
        <v>130</v>
      </c>
      <c r="H30" s="142"/>
      <c r="I30" s="142"/>
      <c r="J30" s="28"/>
      <c r="K30" s="34"/>
      <c r="L30" s="28"/>
      <c r="N30" s="28"/>
      <c r="O30" s="34"/>
      <c r="P30" s="28"/>
      <c r="V30" s="76"/>
      <c r="W30" s="72"/>
      <c r="Y30" s="95"/>
      <c r="Z30" s="81"/>
      <c r="AA30" s="81"/>
      <c r="AB30" s="103"/>
      <c r="AC30" s="83"/>
      <c r="AD30" s="80"/>
      <c r="AE30" s="73"/>
      <c r="AF30" s="80"/>
      <c r="AG30" s="104"/>
      <c r="AH30" s="105"/>
      <c r="AI30" s="73"/>
      <c r="AJ30" s="80"/>
    </row>
    <row r="31" spans="2:36" ht="18" customHeight="1">
      <c r="B31" s="29" t="s">
        <v>131</v>
      </c>
      <c r="H31" s="32">
        <v>7</v>
      </c>
      <c r="I31" s="14"/>
      <c r="J31" s="28">
        <v>70120</v>
      </c>
      <c r="K31" s="2"/>
      <c r="L31" s="28">
        <v>70120</v>
      </c>
      <c r="N31" s="28">
        <v>70120</v>
      </c>
      <c r="O31" s="2"/>
      <c r="P31" s="28">
        <v>70120</v>
      </c>
      <c r="V31" s="72"/>
      <c r="W31" s="72"/>
      <c r="Y31" s="95"/>
      <c r="Z31" s="81"/>
      <c r="AA31" s="81"/>
      <c r="AB31" s="103"/>
      <c r="AC31" s="83"/>
      <c r="AD31" s="80"/>
      <c r="AE31" s="73"/>
      <c r="AF31" s="80"/>
      <c r="AG31" s="104"/>
      <c r="AH31" s="105"/>
      <c r="AI31" s="73"/>
      <c r="AJ31" s="80"/>
    </row>
    <row r="32" spans="1:36" ht="18" customHeight="1">
      <c r="A32" s="29" t="s">
        <v>166</v>
      </c>
      <c r="B32" s="29"/>
      <c r="H32" s="32" t="s">
        <v>175</v>
      </c>
      <c r="I32" s="14"/>
      <c r="J32" s="28">
        <v>0</v>
      </c>
      <c r="K32" s="2"/>
      <c r="L32" s="28">
        <v>0</v>
      </c>
      <c r="N32" s="28">
        <v>65676</v>
      </c>
      <c r="O32" s="2"/>
      <c r="P32" s="28">
        <v>65676</v>
      </c>
      <c r="V32" s="75"/>
      <c r="W32" s="72"/>
      <c r="Y32" s="81"/>
      <c r="Z32" s="81"/>
      <c r="AA32" s="81"/>
      <c r="AB32" s="83"/>
      <c r="AC32" s="83"/>
      <c r="AD32" s="80"/>
      <c r="AE32" s="73"/>
      <c r="AF32" s="80"/>
      <c r="AG32" s="104"/>
      <c r="AH32" s="105"/>
      <c r="AI32" s="73"/>
      <c r="AJ32" s="80"/>
    </row>
    <row r="33" spans="1:36" ht="18" customHeight="1">
      <c r="A33" s="46" t="s">
        <v>139</v>
      </c>
      <c r="B33" s="29"/>
      <c r="H33" s="32">
        <v>3</v>
      </c>
      <c r="I33" s="14"/>
      <c r="J33" s="28">
        <v>0</v>
      </c>
      <c r="K33" s="2"/>
      <c r="L33" s="28">
        <v>0</v>
      </c>
      <c r="N33" s="28">
        <v>47250</v>
      </c>
      <c r="O33" s="2"/>
      <c r="P33" s="28">
        <v>41250</v>
      </c>
      <c r="V33" s="72"/>
      <c r="W33" s="72"/>
      <c r="Y33" s="95"/>
      <c r="Z33" s="81"/>
      <c r="AA33" s="81"/>
      <c r="AB33" s="103"/>
      <c r="AC33" s="83"/>
      <c r="AD33" s="80"/>
      <c r="AE33" s="73"/>
      <c r="AF33" s="80"/>
      <c r="AG33" s="104"/>
      <c r="AH33" s="105"/>
      <c r="AI33" s="73"/>
      <c r="AJ33" s="80"/>
    </row>
    <row r="34" spans="1:36" ht="18" customHeight="1">
      <c r="A34" s="29" t="s">
        <v>104</v>
      </c>
      <c r="H34" s="32"/>
      <c r="I34" s="14"/>
      <c r="J34" s="28">
        <v>238197</v>
      </c>
      <c r="K34" s="2"/>
      <c r="L34" s="28">
        <v>239444</v>
      </c>
      <c r="N34" s="28">
        <v>238197</v>
      </c>
      <c r="O34" s="2"/>
      <c r="P34" s="28">
        <v>239444</v>
      </c>
      <c r="V34" s="78"/>
      <c r="W34" s="78"/>
      <c r="Y34" s="89"/>
      <c r="Z34" s="89"/>
      <c r="AA34" s="81"/>
      <c r="AB34" s="103"/>
      <c r="AC34" s="83"/>
      <c r="AD34" s="80"/>
      <c r="AE34" s="73"/>
      <c r="AF34" s="80"/>
      <c r="AG34" s="104"/>
      <c r="AH34" s="105"/>
      <c r="AI34" s="73"/>
      <c r="AJ34" s="80"/>
    </row>
    <row r="35" spans="1:36" ht="18" customHeight="1">
      <c r="A35" s="29" t="s">
        <v>70</v>
      </c>
      <c r="H35" s="14" t="s">
        <v>176</v>
      </c>
      <c r="I35" s="14"/>
      <c r="J35" s="28">
        <v>280931</v>
      </c>
      <c r="K35" s="2"/>
      <c r="L35" s="28">
        <v>289506</v>
      </c>
      <c r="N35" s="28">
        <v>62786</v>
      </c>
      <c r="O35" s="2"/>
      <c r="P35" s="28">
        <v>64508</v>
      </c>
      <c r="V35" s="72"/>
      <c r="W35" s="72"/>
      <c r="Y35" s="89"/>
      <c r="Z35" s="89"/>
      <c r="AA35" s="81"/>
      <c r="AB35" s="103"/>
      <c r="AC35" s="83"/>
      <c r="AD35" s="80"/>
      <c r="AE35" s="73"/>
      <c r="AF35" s="80"/>
      <c r="AG35" s="104"/>
      <c r="AH35" s="105"/>
      <c r="AI35" s="73"/>
      <c r="AJ35" s="80"/>
    </row>
    <row r="36" spans="1:36" ht="18" customHeight="1">
      <c r="A36" s="29" t="s">
        <v>73</v>
      </c>
      <c r="H36" s="32"/>
      <c r="I36" s="14"/>
      <c r="J36" s="28">
        <v>4930</v>
      </c>
      <c r="K36" s="2"/>
      <c r="L36" s="28">
        <v>5629</v>
      </c>
      <c r="N36" s="28">
        <v>4930</v>
      </c>
      <c r="O36" s="2"/>
      <c r="P36" s="28">
        <v>5629</v>
      </c>
      <c r="V36" s="78"/>
      <c r="W36" s="78"/>
      <c r="Y36" s="89"/>
      <c r="Z36" s="89"/>
      <c r="AA36" s="81"/>
      <c r="AB36" s="103"/>
      <c r="AC36" s="83"/>
      <c r="AD36" s="80"/>
      <c r="AE36" s="73"/>
      <c r="AF36" s="80"/>
      <c r="AG36" s="104"/>
      <c r="AH36" s="105"/>
      <c r="AI36" s="73"/>
      <c r="AJ36" s="80"/>
    </row>
    <row r="37" spans="1:36" ht="18" customHeight="1">
      <c r="A37" s="29" t="s">
        <v>188</v>
      </c>
      <c r="H37" s="32"/>
      <c r="I37" s="14"/>
      <c r="J37" s="28">
        <v>7071</v>
      </c>
      <c r="K37" s="2"/>
      <c r="L37" s="28">
        <v>5511</v>
      </c>
      <c r="N37" s="28">
        <v>6369</v>
      </c>
      <c r="O37" s="2"/>
      <c r="P37" s="28">
        <v>5074</v>
      </c>
      <c r="V37" s="78"/>
      <c r="W37" s="78"/>
      <c r="Y37" s="81"/>
      <c r="Z37" s="89"/>
      <c r="AA37" s="81"/>
      <c r="AB37" s="103"/>
      <c r="AC37" s="83"/>
      <c r="AD37" s="80"/>
      <c r="AE37" s="73"/>
      <c r="AF37" s="80"/>
      <c r="AG37" s="104"/>
      <c r="AH37" s="105"/>
      <c r="AI37" s="73"/>
      <c r="AJ37" s="80"/>
    </row>
    <row r="38" spans="1:36" ht="18" customHeight="1">
      <c r="A38" s="29" t="s">
        <v>24</v>
      </c>
      <c r="B38" s="29"/>
      <c r="H38" s="32"/>
      <c r="I38" s="14"/>
      <c r="J38" s="28">
        <v>9431</v>
      </c>
      <c r="K38" s="2"/>
      <c r="L38" s="28">
        <v>8149</v>
      </c>
      <c r="N38" s="28">
        <v>4124</v>
      </c>
      <c r="O38" s="2"/>
      <c r="P38" s="28">
        <v>4168</v>
      </c>
      <c r="V38" s="72"/>
      <c r="W38" s="78"/>
      <c r="Y38" s="109"/>
      <c r="Z38" s="81"/>
      <c r="AA38" s="81"/>
      <c r="AB38" s="110"/>
      <c r="AC38" s="83"/>
      <c r="AD38" s="73"/>
      <c r="AE38" s="73"/>
      <c r="AF38" s="73"/>
      <c r="AG38" s="104"/>
      <c r="AH38" s="77"/>
      <c r="AI38" s="73"/>
      <c r="AJ38" s="73"/>
    </row>
    <row r="39" spans="1:36" ht="18" customHeight="1">
      <c r="A39" s="3" t="s">
        <v>33</v>
      </c>
      <c r="H39" s="142"/>
      <c r="I39" s="142"/>
      <c r="J39" s="155">
        <f>SUM(J31:J38)</f>
        <v>610680</v>
      </c>
      <c r="K39" s="2"/>
      <c r="L39" s="155">
        <f>SUM(L31:L38)</f>
        <v>618359</v>
      </c>
      <c r="N39" s="155">
        <f>SUM(N31:N38)</f>
        <v>499452</v>
      </c>
      <c r="O39" s="2"/>
      <c r="P39" s="155">
        <f>SUM(P31:P38)</f>
        <v>495869</v>
      </c>
      <c r="V39" s="76"/>
      <c r="W39" s="72"/>
      <c r="Y39" s="109"/>
      <c r="Z39" s="81"/>
      <c r="AA39" s="81"/>
      <c r="AB39" s="110"/>
      <c r="AC39" s="83"/>
      <c r="AD39" s="73"/>
      <c r="AE39" s="73"/>
      <c r="AF39" s="73"/>
      <c r="AG39" s="104"/>
      <c r="AH39" s="77"/>
      <c r="AI39" s="73"/>
      <c r="AJ39" s="73"/>
    </row>
    <row r="40" spans="1:36" ht="18" customHeight="1">
      <c r="A40" s="15"/>
      <c r="H40" s="142"/>
      <c r="I40" s="142"/>
      <c r="J40" s="2"/>
      <c r="K40" s="2"/>
      <c r="L40" s="28"/>
      <c r="N40" s="2"/>
      <c r="O40" s="2"/>
      <c r="P40" s="28"/>
      <c r="V40" s="76"/>
      <c r="W40" s="72"/>
      <c r="Y40" s="109"/>
      <c r="Z40" s="81"/>
      <c r="AA40" s="81"/>
      <c r="AB40" s="110"/>
      <c r="AC40" s="81"/>
      <c r="AD40" s="73"/>
      <c r="AE40" s="73"/>
      <c r="AF40" s="73"/>
      <c r="AG40" s="104"/>
      <c r="AH40" s="77"/>
      <c r="AI40" s="73"/>
      <c r="AJ40" s="73"/>
    </row>
    <row r="41" spans="1:23" ht="18" customHeight="1" thickBot="1">
      <c r="A41" s="3" t="s">
        <v>6</v>
      </c>
      <c r="H41" s="142"/>
      <c r="I41" s="142"/>
      <c r="J41" s="158">
        <f>J27+J39</f>
        <v>1537537</v>
      </c>
      <c r="K41" s="2"/>
      <c r="L41" s="158">
        <f>L27+L39</f>
        <v>1548103</v>
      </c>
      <c r="N41" s="158">
        <f>N27+N39</f>
        <v>1307095</v>
      </c>
      <c r="O41" s="2"/>
      <c r="P41" s="158">
        <f>P27+P39</f>
        <v>1379761</v>
      </c>
      <c r="V41" s="76"/>
      <c r="W41" s="72"/>
    </row>
    <row r="42" spans="8:16" ht="18" customHeight="1" thickTop="1">
      <c r="H42" s="14"/>
      <c r="I42" s="14"/>
      <c r="J42" s="3"/>
      <c r="K42" s="63"/>
      <c r="L42" s="28"/>
      <c r="N42" s="3"/>
      <c r="O42" s="63"/>
      <c r="P42" s="28"/>
    </row>
    <row r="43" spans="8:16" ht="18" customHeight="1">
      <c r="H43" s="14"/>
      <c r="I43" s="14"/>
      <c r="J43" s="3"/>
      <c r="K43" s="63"/>
      <c r="L43" s="28"/>
      <c r="N43" s="3"/>
      <c r="O43" s="63"/>
      <c r="P43" s="28"/>
    </row>
    <row r="44" spans="1:36" s="62" customFormat="1" ht="18" customHeight="1">
      <c r="A44" s="165" t="str">
        <f>A1</f>
        <v>PORN PROM METAL PUBLIC COMPANY LIMITED AND ITS SUBSIDIARIES</v>
      </c>
      <c r="B44" s="160"/>
      <c r="C44" s="160"/>
      <c r="D44" s="160"/>
      <c r="E44" s="160"/>
      <c r="F44" s="160"/>
      <c r="G44" s="160"/>
      <c r="H44" s="161"/>
      <c r="I44" s="161"/>
      <c r="J44" s="161"/>
      <c r="K44" s="161"/>
      <c r="L44" s="161"/>
      <c r="N44" s="161"/>
      <c r="O44" s="161"/>
      <c r="P44" s="161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</row>
    <row r="45" spans="1:36" s="62" customFormat="1" ht="18" customHeight="1">
      <c r="A45" s="162" t="s">
        <v>62</v>
      </c>
      <c r="B45" s="163"/>
      <c r="C45" s="163"/>
      <c r="D45" s="163"/>
      <c r="E45" s="163"/>
      <c r="F45" s="163"/>
      <c r="G45" s="163"/>
      <c r="H45" s="164"/>
      <c r="I45" s="164"/>
      <c r="J45" s="172"/>
      <c r="K45" s="172"/>
      <c r="L45" s="172"/>
      <c r="N45" s="172"/>
      <c r="O45" s="172"/>
      <c r="P45" s="17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</row>
    <row r="46" spans="1:36" s="62" customFormat="1" ht="18" customHeight="1">
      <c r="A46" s="165" t="str">
        <f>A3</f>
        <v>AS AT JUNE 30, 2017 AND DECEMBER 31, 2016</v>
      </c>
      <c r="B46" s="166"/>
      <c r="C46" s="166"/>
      <c r="D46" s="166"/>
      <c r="E46" s="166"/>
      <c r="F46" s="166"/>
      <c r="G46" s="166"/>
      <c r="H46" s="166"/>
      <c r="I46" s="166"/>
      <c r="J46" s="173"/>
      <c r="K46" s="173"/>
      <c r="L46" s="173"/>
      <c r="N46" s="173"/>
      <c r="O46" s="173"/>
      <c r="P46" s="173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</row>
    <row r="47" spans="1:16" ht="18" customHeight="1">
      <c r="A47" s="3"/>
      <c r="B47" s="174"/>
      <c r="C47" s="174"/>
      <c r="D47" s="174"/>
      <c r="E47" s="174"/>
      <c r="F47" s="174"/>
      <c r="G47" s="174"/>
      <c r="H47" s="174"/>
      <c r="I47" s="174"/>
      <c r="J47" s="33"/>
      <c r="K47" s="33"/>
      <c r="L47" s="33"/>
      <c r="N47" s="33"/>
      <c r="O47" s="33"/>
      <c r="P47" s="33"/>
    </row>
    <row r="48" spans="1:16" ht="18" customHeight="1">
      <c r="A48" s="11" t="s">
        <v>7</v>
      </c>
      <c r="B48" s="150"/>
      <c r="C48" s="150"/>
      <c r="D48" s="150"/>
      <c r="E48" s="150"/>
      <c r="F48" s="150"/>
      <c r="G48" s="150"/>
      <c r="H48" s="150"/>
      <c r="I48" s="150"/>
      <c r="J48" s="35"/>
      <c r="K48" s="35"/>
      <c r="L48" s="35"/>
      <c r="N48" s="35"/>
      <c r="O48" s="35"/>
      <c r="P48" s="35"/>
    </row>
    <row r="49" spans="10:16" ht="18" customHeight="1">
      <c r="J49" s="270"/>
      <c r="K49" s="270"/>
      <c r="L49" s="270"/>
      <c r="N49" s="270"/>
      <c r="O49" s="270"/>
      <c r="P49" s="270"/>
    </row>
    <row r="50" spans="10:16" ht="18" customHeight="1">
      <c r="J50" s="267" t="s">
        <v>75</v>
      </c>
      <c r="K50" s="267"/>
      <c r="L50" s="267"/>
      <c r="M50" s="267"/>
      <c r="N50" s="267"/>
      <c r="O50" s="267"/>
      <c r="P50" s="267"/>
    </row>
    <row r="51" spans="10:16" ht="18" customHeight="1">
      <c r="J51" s="268" t="s">
        <v>77</v>
      </c>
      <c r="K51" s="268"/>
      <c r="L51" s="268"/>
      <c r="M51" s="149"/>
      <c r="N51" s="268" t="s">
        <v>78</v>
      </c>
      <c r="O51" s="268"/>
      <c r="P51" s="268"/>
    </row>
    <row r="52" spans="10:16" ht="18" customHeight="1">
      <c r="J52" s="269" t="s">
        <v>79</v>
      </c>
      <c r="K52" s="269"/>
      <c r="L52" s="269"/>
      <c r="M52" s="168"/>
      <c r="N52" s="269" t="s">
        <v>79</v>
      </c>
      <c r="O52" s="269"/>
      <c r="P52" s="269"/>
    </row>
    <row r="53" spans="10:16" ht="18" customHeight="1">
      <c r="J53" s="168" t="s">
        <v>178</v>
      </c>
      <c r="K53" s="168"/>
      <c r="L53" s="168" t="s">
        <v>143</v>
      </c>
      <c r="M53" s="168"/>
      <c r="N53" s="168" t="str">
        <f>J53</f>
        <v>June 30, 2017</v>
      </c>
      <c r="O53" s="168"/>
      <c r="P53" s="168" t="s">
        <v>143</v>
      </c>
    </row>
    <row r="54" spans="10:16" ht="18" customHeight="1">
      <c r="J54" s="168" t="s">
        <v>141</v>
      </c>
      <c r="K54" s="168"/>
      <c r="L54" s="247" t="s">
        <v>136</v>
      </c>
      <c r="M54" s="168"/>
      <c r="N54" s="168" t="s">
        <v>141</v>
      </c>
      <c r="O54" s="168"/>
      <c r="P54" s="247" t="str">
        <f>L54</f>
        <v>2016</v>
      </c>
    </row>
    <row r="55" spans="8:16" ht="18" customHeight="1">
      <c r="H55" s="151" t="s">
        <v>12</v>
      </c>
      <c r="J55" s="151" t="s">
        <v>142</v>
      </c>
      <c r="K55" s="12"/>
      <c r="L55" s="151" t="s">
        <v>144</v>
      </c>
      <c r="N55" s="151" t="s">
        <v>142</v>
      </c>
      <c r="O55" s="12"/>
      <c r="P55" s="151" t="s">
        <v>144</v>
      </c>
    </row>
    <row r="56" spans="8:16" ht="18" customHeight="1">
      <c r="H56" s="169"/>
      <c r="I56" s="169"/>
      <c r="J56" s="170"/>
      <c r="K56" s="5"/>
      <c r="L56" s="171"/>
      <c r="N56" s="170"/>
      <c r="O56" s="5"/>
      <c r="P56" s="171"/>
    </row>
    <row r="57" spans="1:16" ht="18" customHeight="1">
      <c r="A57" s="3" t="s">
        <v>59</v>
      </c>
      <c r="H57" s="143"/>
      <c r="I57" s="143"/>
      <c r="J57" s="143"/>
      <c r="K57" s="12"/>
      <c r="L57" s="143"/>
      <c r="N57" s="143"/>
      <c r="O57" s="12"/>
      <c r="P57" s="143"/>
    </row>
    <row r="58" spans="1:39" ht="18" customHeight="1">
      <c r="A58" s="29" t="s">
        <v>106</v>
      </c>
      <c r="B58" s="13"/>
      <c r="H58" s="144"/>
      <c r="I58" s="144"/>
      <c r="J58" s="2"/>
      <c r="K58" s="47"/>
      <c r="O58" s="47"/>
      <c r="Y58" s="81"/>
      <c r="Z58" s="81"/>
      <c r="AA58" s="81"/>
      <c r="AB58" s="81"/>
      <c r="AC58" s="81"/>
      <c r="AD58" s="81"/>
      <c r="AE58" s="103"/>
      <c r="AF58" s="81"/>
      <c r="AG58" s="113"/>
      <c r="AH58" s="113"/>
      <c r="AI58" s="113"/>
      <c r="AJ58" s="104"/>
      <c r="AK58" s="80"/>
      <c r="AL58" s="113"/>
      <c r="AM58" s="113"/>
    </row>
    <row r="59" spans="1:39" ht="18" customHeight="1">
      <c r="A59" s="46" t="s">
        <v>105</v>
      </c>
      <c r="B59" s="13" t="s">
        <v>107</v>
      </c>
      <c r="H59" s="246"/>
      <c r="J59" s="28">
        <v>355623</v>
      </c>
      <c r="K59" s="2"/>
      <c r="L59" s="28">
        <v>513701</v>
      </c>
      <c r="N59" s="2">
        <v>355623</v>
      </c>
      <c r="O59" s="2"/>
      <c r="P59" s="2">
        <v>495700</v>
      </c>
      <c r="Y59" s="95"/>
      <c r="Z59" s="81"/>
      <c r="AA59" s="81"/>
      <c r="AB59" s="81"/>
      <c r="AC59" s="81"/>
      <c r="AD59" s="81"/>
      <c r="AE59" s="114"/>
      <c r="AF59" s="81"/>
      <c r="AG59" s="80"/>
      <c r="AH59" s="73"/>
      <c r="AI59" s="80"/>
      <c r="AJ59" s="104"/>
      <c r="AK59" s="111"/>
      <c r="AL59" s="73"/>
      <c r="AM59" s="80"/>
    </row>
    <row r="60" spans="1:39" ht="18" customHeight="1">
      <c r="A60" s="29" t="s">
        <v>26</v>
      </c>
      <c r="B60" s="13"/>
      <c r="H60" s="246"/>
      <c r="J60" s="28"/>
      <c r="K60" s="2"/>
      <c r="L60" s="28"/>
      <c r="N60" s="28"/>
      <c r="O60" s="2"/>
      <c r="P60" s="28"/>
      <c r="Y60" s="81"/>
      <c r="Z60" s="81"/>
      <c r="AA60" s="81"/>
      <c r="AB60" s="81"/>
      <c r="AC60" s="81"/>
      <c r="AD60" s="81"/>
      <c r="AE60" s="103"/>
      <c r="AF60" s="81"/>
      <c r="AG60" s="80"/>
      <c r="AH60" s="73"/>
      <c r="AI60" s="80"/>
      <c r="AJ60" s="104"/>
      <c r="AK60" s="105"/>
      <c r="AL60" s="73"/>
      <c r="AM60" s="80"/>
    </row>
    <row r="61" spans="1:39" ht="18" customHeight="1">
      <c r="A61" s="20" t="s">
        <v>5</v>
      </c>
      <c r="B61" s="8" t="s">
        <v>174</v>
      </c>
      <c r="H61" s="32">
        <v>3</v>
      </c>
      <c r="J61" s="28">
        <v>6</v>
      </c>
      <c r="K61" s="2"/>
      <c r="L61" s="28">
        <v>12</v>
      </c>
      <c r="N61" s="28">
        <v>6</v>
      </c>
      <c r="O61" s="2"/>
      <c r="P61" s="28">
        <v>12</v>
      </c>
      <c r="Y61" s="81"/>
      <c r="Z61" s="106"/>
      <c r="AA61" s="81"/>
      <c r="AB61" s="81"/>
      <c r="AC61" s="81"/>
      <c r="AD61" s="81"/>
      <c r="AE61" s="103"/>
      <c r="AF61" s="81"/>
      <c r="AG61" s="80"/>
      <c r="AH61" s="73"/>
      <c r="AI61" s="80"/>
      <c r="AJ61" s="104"/>
      <c r="AK61" s="105"/>
      <c r="AL61" s="73"/>
      <c r="AM61" s="80"/>
    </row>
    <row r="62" spans="1:39" ht="18" customHeight="1">
      <c r="A62" s="20" t="s">
        <v>5</v>
      </c>
      <c r="B62" s="8" t="s">
        <v>97</v>
      </c>
      <c r="H62" s="32"/>
      <c r="J62" s="28">
        <v>109342</v>
      </c>
      <c r="K62" s="2"/>
      <c r="L62" s="28">
        <v>78069</v>
      </c>
      <c r="N62" s="28">
        <v>50750</v>
      </c>
      <c r="O62" s="2"/>
      <c r="P62" s="28">
        <v>68769</v>
      </c>
      <c r="Y62" s="81"/>
      <c r="Z62" s="106"/>
      <c r="AA62" s="81"/>
      <c r="AB62" s="81"/>
      <c r="AC62" s="81"/>
      <c r="AD62" s="81"/>
      <c r="AE62" s="103"/>
      <c r="AF62" s="81"/>
      <c r="AG62" s="80"/>
      <c r="AH62" s="73"/>
      <c r="AI62" s="80"/>
      <c r="AJ62" s="104"/>
      <c r="AK62" s="105"/>
      <c r="AL62" s="73"/>
      <c r="AM62" s="80"/>
    </row>
    <row r="63" spans="1:39" ht="18" customHeight="1">
      <c r="A63" s="29" t="s">
        <v>123</v>
      </c>
      <c r="B63" s="17"/>
      <c r="H63" s="32">
        <v>3</v>
      </c>
      <c r="J63" s="28">
        <v>2866</v>
      </c>
      <c r="K63" s="2"/>
      <c r="L63" s="28">
        <v>850</v>
      </c>
      <c r="N63" s="28">
        <v>665</v>
      </c>
      <c r="O63" s="2"/>
      <c r="P63" s="28">
        <v>301</v>
      </c>
      <c r="Y63" s="81"/>
      <c r="Z63" s="81"/>
      <c r="AA63" s="81"/>
      <c r="AB63" s="81"/>
      <c r="AC63" s="81"/>
      <c r="AD63" s="81"/>
      <c r="AE63" s="103"/>
      <c r="AF63" s="81"/>
      <c r="AG63" s="80"/>
      <c r="AH63" s="73"/>
      <c r="AI63" s="80"/>
      <c r="AJ63" s="104"/>
      <c r="AK63" s="80"/>
      <c r="AL63" s="73"/>
      <c r="AM63" s="80"/>
    </row>
    <row r="64" spans="1:39" ht="18" customHeight="1">
      <c r="A64" s="29" t="s">
        <v>109</v>
      </c>
      <c r="B64" s="13"/>
      <c r="H64" s="32"/>
      <c r="J64" s="28"/>
      <c r="K64" s="2"/>
      <c r="L64" s="28"/>
      <c r="N64" s="28"/>
      <c r="O64" s="2"/>
      <c r="P64" s="28"/>
      <c r="Y64" s="108"/>
      <c r="Z64" s="81"/>
      <c r="AA64" s="81"/>
      <c r="AB64" s="81"/>
      <c r="AC64" s="81"/>
      <c r="AD64" s="81"/>
      <c r="AE64" s="103"/>
      <c r="AF64" s="81"/>
      <c r="AG64" s="80"/>
      <c r="AH64" s="73"/>
      <c r="AI64" s="80"/>
      <c r="AJ64" s="104"/>
      <c r="AK64" s="111"/>
      <c r="AL64" s="73"/>
      <c r="AM64" s="80"/>
    </row>
    <row r="65" spans="1:39" ht="18" customHeight="1">
      <c r="A65" s="46" t="s">
        <v>105</v>
      </c>
      <c r="B65" s="13" t="s">
        <v>120</v>
      </c>
      <c r="H65" s="32"/>
      <c r="J65" s="28">
        <v>274</v>
      </c>
      <c r="K65" s="2"/>
      <c r="L65" s="28">
        <v>350</v>
      </c>
      <c r="N65" s="2">
        <v>274</v>
      </c>
      <c r="O65" s="2"/>
      <c r="P65" s="2">
        <v>350</v>
      </c>
      <c r="Y65" s="81"/>
      <c r="Z65" s="81"/>
      <c r="AA65" s="81"/>
      <c r="AB65" s="81"/>
      <c r="AC65" s="81"/>
      <c r="AD65" s="81"/>
      <c r="AE65" s="103"/>
      <c r="AF65" s="81"/>
      <c r="AG65" s="80"/>
      <c r="AH65" s="73"/>
      <c r="AI65" s="80"/>
      <c r="AJ65" s="104"/>
      <c r="AK65" s="80"/>
      <c r="AL65" s="73"/>
      <c r="AM65" s="80"/>
    </row>
    <row r="66" spans="1:39" ht="18" customHeight="1">
      <c r="A66" s="29" t="s">
        <v>128</v>
      </c>
      <c r="B66" s="13"/>
      <c r="H66" s="32"/>
      <c r="J66" s="28"/>
      <c r="K66" s="2"/>
      <c r="L66" s="28"/>
      <c r="N66" s="28"/>
      <c r="O66" s="2"/>
      <c r="P66" s="28"/>
      <c r="Y66" s="108"/>
      <c r="Z66" s="81"/>
      <c r="AA66" s="81"/>
      <c r="AB66" s="81"/>
      <c r="AC66" s="81"/>
      <c r="AD66" s="81"/>
      <c r="AE66" s="103"/>
      <c r="AF66" s="81"/>
      <c r="AG66" s="80"/>
      <c r="AH66" s="73"/>
      <c r="AI66" s="80"/>
      <c r="AJ66" s="104"/>
      <c r="AK66" s="111"/>
      <c r="AL66" s="73"/>
      <c r="AM66" s="80"/>
    </row>
    <row r="67" spans="2:39" ht="18" customHeight="1">
      <c r="B67" s="13" t="s">
        <v>117</v>
      </c>
      <c r="H67" s="32">
        <v>9</v>
      </c>
      <c r="J67" s="28">
        <v>36712</v>
      </c>
      <c r="K67" s="2"/>
      <c r="L67" s="28">
        <v>18903</v>
      </c>
      <c r="N67" s="2">
        <v>1979</v>
      </c>
      <c r="O67" s="2"/>
      <c r="P67" s="2">
        <v>5757</v>
      </c>
      <c r="Y67" s="89"/>
      <c r="Z67" s="81"/>
      <c r="AA67" s="81"/>
      <c r="AB67" s="81"/>
      <c r="AC67" s="81"/>
      <c r="AD67" s="81"/>
      <c r="AE67" s="103"/>
      <c r="AF67" s="81"/>
      <c r="AG67" s="80"/>
      <c r="AH67" s="73"/>
      <c r="AI67" s="80"/>
      <c r="AJ67" s="80"/>
      <c r="AK67" s="111"/>
      <c r="AL67" s="80"/>
      <c r="AM67" s="80"/>
    </row>
    <row r="68" spans="1:39" ht="18" customHeight="1">
      <c r="A68" s="8" t="s">
        <v>189</v>
      </c>
      <c r="B68" s="13"/>
      <c r="H68" s="32"/>
      <c r="J68" s="28"/>
      <c r="K68" s="2"/>
      <c r="L68" s="28"/>
      <c r="N68" s="2"/>
      <c r="O68" s="2"/>
      <c r="P68" s="2"/>
      <c r="Y68" s="89"/>
      <c r="Z68" s="81"/>
      <c r="AA68" s="81"/>
      <c r="AB68" s="81"/>
      <c r="AC68" s="81"/>
      <c r="AD68" s="81"/>
      <c r="AE68" s="103"/>
      <c r="AF68" s="81"/>
      <c r="AG68" s="80"/>
      <c r="AH68" s="73"/>
      <c r="AI68" s="80"/>
      <c r="AJ68" s="80"/>
      <c r="AK68" s="111"/>
      <c r="AL68" s="80"/>
      <c r="AM68" s="80"/>
    </row>
    <row r="69" spans="2:39" ht="18" customHeight="1">
      <c r="B69" s="13" t="s">
        <v>190</v>
      </c>
      <c r="H69" s="32">
        <v>3</v>
      </c>
      <c r="J69" s="28">
        <v>28241</v>
      </c>
      <c r="K69" s="2"/>
      <c r="L69" s="28">
        <v>32889</v>
      </c>
      <c r="N69" s="2">
        <v>0</v>
      </c>
      <c r="O69" s="2"/>
      <c r="P69" s="2">
        <v>0</v>
      </c>
      <c r="Y69" s="89"/>
      <c r="Z69" s="81"/>
      <c r="AA69" s="81"/>
      <c r="AB69" s="81"/>
      <c r="AC69" s="81"/>
      <c r="AD69" s="81"/>
      <c r="AE69" s="103"/>
      <c r="AF69" s="81"/>
      <c r="AG69" s="80"/>
      <c r="AH69" s="73"/>
      <c r="AI69" s="80"/>
      <c r="AJ69" s="80"/>
      <c r="AK69" s="111"/>
      <c r="AL69" s="80"/>
      <c r="AM69" s="80"/>
    </row>
    <row r="70" spans="1:39" ht="18" customHeight="1">
      <c r="A70" s="29" t="s">
        <v>57</v>
      </c>
      <c r="B70" s="13"/>
      <c r="H70" s="32"/>
      <c r="J70" s="28">
        <v>8271</v>
      </c>
      <c r="K70" s="2"/>
      <c r="L70" s="28">
        <v>3285</v>
      </c>
      <c r="M70" s="28"/>
      <c r="N70" s="2">
        <v>8271</v>
      </c>
      <c r="O70" s="28"/>
      <c r="P70" s="2">
        <v>3285</v>
      </c>
      <c r="Y70" s="89"/>
      <c r="Z70" s="81"/>
      <c r="AA70" s="81"/>
      <c r="AB70" s="81"/>
      <c r="AC70" s="81"/>
      <c r="AD70" s="81"/>
      <c r="AE70" s="103"/>
      <c r="AF70" s="81"/>
      <c r="AG70" s="80"/>
      <c r="AH70" s="73"/>
      <c r="AI70" s="80"/>
      <c r="AJ70" s="104"/>
      <c r="AK70" s="105"/>
      <c r="AL70" s="73"/>
      <c r="AM70" s="80"/>
    </row>
    <row r="71" spans="1:39" ht="18" customHeight="1">
      <c r="A71" s="29" t="s">
        <v>108</v>
      </c>
      <c r="B71" s="13"/>
      <c r="H71" s="144"/>
      <c r="I71" s="144"/>
      <c r="J71" s="2"/>
      <c r="K71" s="2"/>
      <c r="L71" s="2"/>
      <c r="N71" s="2"/>
      <c r="O71" s="2"/>
      <c r="P71" s="2"/>
      <c r="Y71" s="109"/>
      <c r="Z71" s="89"/>
      <c r="AA71" s="81"/>
      <c r="AB71" s="81"/>
      <c r="AC71" s="81"/>
      <c r="AD71" s="81"/>
      <c r="AE71" s="115"/>
      <c r="AF71" s="81"/>
      <c r="AG71" s="73"/>
      <c r="AH71" s="73"/>
      <c r="AI71" s="73"/>
      <c r="AJ71" s="104"/>
      <c r="AK71" s="73"/>
      <c r="AL71" s="73"/>
      <c r="AM71" s="73"/>
    </row>
    <row r="72" spans="1:39" ht="18" customHeight="1">
      <c r="A72" s="29"/>
      <c r="B72" s="29" t="s">
        <v>113</v>
      </c>
      <c r="H72" s="32">
        <v>8</v>
      </c>
      <c r="J72" s="28">
        <v>52271</v>
      </c>
      <c r="K72" s="2"/>
      <c r="L72" s="28">
        <v>53545</v>
      </c>
      <c r="N72" s="28">
        <v>16533</v>
      </c>
      <c r="O72" s="2"/>
      <c r="P72" s="28">
        <v>19533</v>
      </c>
      <c r="Y72" s="81"/>
      <c r="Z72" s="81"/>
      <c r="AA72" s="81"/>
      <c r="AB72" s="81"/>
      <c r="AC72" s="81"/>
      <c r="AD72" s="81"/>
      <c r="AE72" s="103"/>
      <c r="AF72" s="81"/>
      <c r="AG72" s="73"/>
      <c r="AH72" s="73"/>
      <c r="AI72" s="73"/>
      <c r="AJ72" s="104"/>
      <c r="AK72" s="77"/>
      <c r="AL72" s="73"/>
      <c r="AM72" s="73"/>
    </row>
    <row r="73" spans="1:39" ht="18" customHeight="1">
      <c r="A73" s="3" t="s">
        <v>34</v>
      </c>
      <c r="B73" s="29"/>
      <c r="H73" s="144"/>
      <c r="I73" s="144"/>
      <c r="J73" s="175">
        <f>SUM(J59:J72)</f>
        <v>593606</v>
      </c>
      <c r="K73" s="2"/>
      <c r="L73" s="175">
        <f>SUM(L59:L72)</f>
        <v>701604</v>
      </c>
      <c r="N73" s="175">
        <f>SUM(N59:N72)</f>
        <v>434101</v>
      </c>
      <c r="O73" s="2"/>
      <c r="P73" s="175">
        <f>SUM(P59:P72)</f>
        <v>593707</v>
      </c>
      <c r="Y73" s="109"/>
      <c r="Z73" s="89"/>
      <c r="AA73" s="81"/>
      <c r="AB73" s="81"/>
      <c r="AC73" s="81"/>
      <c r="AD73" s="81"/>
      <c r="AE73" s="115"/>
      <c r="AF73" s="81"/>
      <c r="AG73" s="99"/>
      <c r="AH73" s="99"/>
      <c r="AI73" s="99"/>
      <c r="AJ73" s="104"/>
      <c r="AK73" s="77"/>
      <c r="AL73" s="99"/>
      <c r="AM73" s="99"/>
    </row>
    <row r="74" spans="1:39" ht="18" customHeight="1">
      <c r="A74" s="3"/>
      <c r="B74" s="29"/>
      <c r="H74" s="144"/>
      <c r="I74" s="144"/>
      <c r="J74" s="2"/>
      <c r="K74" s="2"/>
      <c r="L74" s="2"/>
      <c r="N74" s="2"/>
      <c r="O74" s="2"/>
      <c r="P74" s="2"/>
      <c r="Y74" s="89"/>
      <c r="Z74" s="81"/>
      <c r="AA74" s="81"/>
      <c r="AB74" s="81"/>
      <c r="AC74" s="81"/>
      <c r="AD74" s="81"/>
      <c r="AE74" s="103"/>
      <c r="AF74" s="81"/>
      <c r="AG74" s="73"/>
      <c r="AH74" s="73"/>
      <c r="AI74" s="73"/>
      <c r="AJ74" s="104"/>
      <c r="AK74" s="77"/>
      <c r="AL74" s="73"/>
      <c r="AM74" s="73"/>
    </row>
    <row r="75" spans="1:39" ht="18" customHeight="1">
      <c r="A75" s="3" t="s">
        <v>65</v>
      </c>
      <c r="B75" s="29"/>
      <c r="H75" s="144"/>
      <c r="I75" s="144"/>
      <c r="J75" s="2"/>
      <c r="K75" s="2"/>
      <c r="L75" s="2"/>
      <c r="N75" s="2"/>
      <c r="O75" s="2"/>
      <c r="P75" s="2"/>
      <c r="Y75" s="89"/>
      <c r="Z75" s="81"/>
      <c r="AA75" s="81"/>
      <c r="AB75" s="81"/>
      <c r="AC75" s="81"/>
      <c r="AD75" s="81"/>
      <c r="AE75" s="103"/>
      <c r="AF75" s="81"/>
      <c r="AG75" s="73"/>
      <c r="AH75" s="73"/>
      <c r="AI75" s="73"/>
      <c r="AJ75" s="104"/>
      <c r="AK75" s="77"/>
      <c r="AL75" s="73"/>
      <c r="AM75" s="73"/>
    </row>
    <row r="76" spans="1:39" ht="18" customHeight="1">
      <c r="A76" s="29" t="s">
        <v>71</v>
      </c>
      <c r="H76" s="32"/>
      <c r="J76" s="28">
        <v>2379</v>
      </c>
      <c r="K76" s="2"/>
      <c r="L76" s="2">
        <v>2738</v>
      </c>
      <c r="N76" s="176">
        <v>595</v>
      </c>
      <c r="O76" s="2"/>
      <c r="P76" s="176">
        <v>711</v>
      </c>
      <c r="Y76" s="90"/>
      <c r="Z76" s="81"/>
      <c r="AA76" s="81"/>
      <c r="AB76" s="81"/>
      <c r="AC76" s="81"/>
      <c r="AD76" s="81"/>
      <c r="AE76" s="103"/>
      <c r="AF76" s="81"/>
      <c r="AG76" s="73"/>
      <c r="AH76" s="73"/>
      <c r="AI76" s="73"/>
      <c r="AJ76" s="104"/>
      <c r="AK76" s="80"/>
      <c r="AL76" s="73"/>
      <c r="AM76" s="73"/>
    </row>
    <row r="77" spans="1:39" ht="18" customHeight="1">
      <c r="A77" s="29" t="s">
        <v>129</v>
      </c>
      <c r="H77" s="32">
        <v>9</v>
      </c>
      <c r="J77" s="28">
        <v>100036</v>
      </c>
      <c r="K77" s="2"/>
      <c r="L77" s="2">
        <v>72607</v>
      </c>
      <c r="N77" s="176">
        <v>0</v>
      </c>
      <c r="O77" s="2"/>
      <c r="P77" s="176">
        <v>15</v>
      </c>
      <c r="Y77" s="116"/>
      <c r="Z77" s="81"/>
      <c r="AA77" s="81"/>
      <c r="AB77" s="81"/>
      <c r="AC77" s="81"/>
      <c r="AD77" s="81"/>
      <c r="AE77" s="103"/>
      <c r="AF77" s="81"/>
      <c r="AG77" s="73"/>
      <c r="AH77" s="73"/>
      <c r="AI77" s="73"/>
      <c r="AJ77" s="104"/>
      <c r="AK77" s="80"/>
      <c r="AL77" s="73"/>
      <c r="AM77" s="73"/>
    </row>
    <row r="78" spans="1:39" ht="18" customHeight="1">
      <c r="A78" s="29" t="s">
        <v>213</v>
      </c>
      <c r="H78" s="32"/>
      <c r="J78" s="2">
        <v>6430</v>
      </c>
      <c r="K78" s="2"/>
      <c r="L78" s="2">
        <v>6283</v>
      </c>
      <c r="N78" s="28">
        <v>5632</v>
      </c>
      <c r="O78" s="2"/>
      <c r="P78" s="28">
        <v>5502</v>
      </c>
      <c r="Y78" s="117"/>
      <c r="Z78" s="81"/>
      <c r="AA78" s="81"/>
      <c r="AB78" s="81"/>
      <c r="AC78" s="81"/>
      <c r="AD78" s="81"/>
      <c r="AE78" s="103"/>
      <c r="AF78" s="81"/>
      <c r="AG78" s="73"/>
      <c r="AH78" s="73"/>
      <c r="AI78" s="73"/>
      <c r="AJ78" s="104"/>
      <c r="AK78" s="77"/>
      <c r="AL78" s="73"/>
      <c r="AM78" s="73"/>
    </row>
    <row r="79" spans="1:39" ht="18" customHeight="1">
      <c r="A79" s="29" t="s">
        <v>214</v>
      </c>
      <c r="H79" s="32"/>
      <c r="J79" s="157">
        <v>250</v>
      </c>
      <c r="K79" s="2"/>
      <c r="L79" s="157">
        <v>2420</v>
      </c>
      <c r="M79" s="5"/>
      <c r="N79" s="176">
        <v>250</v>
      </c>
      <c r="O79" s="2"/>
      <c r="P79" s="176">
        <v>2420</v>
      </c>
      <c r="Y79" s="91"/>
      <c r="Z79" s="81"/>
      <c r="AA79" s="81"/>
      <c r="AB79" s="81"/>
      <c r="AC79" s="81"/>
      <c r="AD79" s="81"/>
      <c r="AE79" s="103"/>
      <c r="AF79" s="81"/>
      <c r="AG79" s="73"/>
      <c r="AH79" s="73"/>
      <c r="AI79" s="73"/>
      <c r="AJ79" s="104"/>
      <c r="AK79" s="77"/>
      <c r="AL79" s="73"/>
      <c r="AM79" s="73"/>
    </row>
    <row r="80" spans="1:39" ht="18" customHeight="1">
      <c r="A80" s="16" t="s">
        <v>215</v>
      </c>
      <c r="H80" s="144"/>
      <c r="I80" s="144"/>
      <c r="J80" s="175">
        <f>SUM(J76:J79)</f>
        <v>109095</v>
      </c>
      <c r="K80" s="2"/>
      <c r="L80" s="175">
        <f>SUM(L76:L79)</f>
        <v>84048</v>
      </c>
      <c r="N80" s="175">
        <f>SUM(N76:N79)</f>
        <v>6477</v>
      </c>
      <c r="O80" s="2"/>
      <c r="P80" s="175">
        <f>SUM(P76:P79)</f>
        <v>8648</v>
      </c>
      <c r="Y80" s="81"/>
      <c r="Z80" s="81"/>
      <c r="AA80" s="81"/>
      <c r="AB80" s="81"/>
      <c r="AC80" s="81"/>
      <c r="AD80" s="81"/>
      <c r="AE80" s="103"/>
      <c r="AF80" s="81"/>
      <c r="AG80" s="73"/>
      <c r="AH80" s="73"/>
      <c r="AI80" s="73"/>
      <c r="AJ80" s="104"/>
      <c r="AK80" s="77"/>
      <c r="AL80" s="73"/>
      <c r="AM80" s="73"/>
    </row>
    <row r="81" spans="8:39" ht="18" customHeight="1">
      <c r="H81" s="32"/>
      <c r="I81" s="32"/>
      <c r="J81" s="2"/>
      <c r="K81" s="2"/>
      <c r="L81" s="2"/>
      <c r="N81" s="2"/>
      <c r="O81" s="2"/>
      <c r="P81" s="2"/>
      <c r="Y81" s="109"/>
      <c r="Z81" s="81"/>
      <c r="AA81" s="81"/>
      <c r="AB81" s="81"/>
      <c r="AC81" s="81"/>
      <c r="AD81" s="81"/>
      <c r="AE81" s="103"/>
      <c r="AF81" s="81"/>
      <c r="AG81" s="73"/>
      <c r="AH81" s="99"/>
      <c r="AI81" s="73"/>
      <c r="AJ81" s="104"/>
      <c r="AK81" s="77"/>
      <c r="AL81" s="99"/>
      <c r="AM81" s="73"/>
    </row>
    <row r="82" spans="1:16" ht="18" customHeight="1">
      <c r="A82" s="3" t="s">
        <v>35</v>
      </c>
      <c r="H82" s="32"/>
      <c r="I82" s="32"/>
      <c r="J82" s="157">
        <f>J73+J80</f>
        <v>702701</v>
      </c>
      <c r="K82" s="2"/>
      <c r="L82" s="157">
        <f>L73+L80</f>
        <v>785652</v>
      </c>
      <c r="N82" s="157">
        <f>N73+N80</f>
        <v>440578</v>
      </c>
      <c r="O82" s="2"/>
      <c r="P82" s="157">
        <f>P73+P80</f>
        <v>602355</v>
      </c>
    </row>
    <row r="83" spans="8:16" ht="18" customHeight="1">
      <c r="H83" s="32"/>
      <c r="I83" s="32"/>
      <c r="J83" s="2"/>
      <c r="K83" s="2"/>
      <c r="L83" s="2"/>
      <c r="N83" s="2"/>
      <c r="O83" s="2"/>
      <c r="P83" s="2"/>
    </row>
    <row r="84" spans="1:16" ht="18" customHeight="1">
      <c r="A84" s="3"/>
      <c r="E84" s="48"/>
      <c r="H84" s="32"/>
      <c r="I84" s="32"/>
      <c r="J84" s="49"/>
      <c r="K84" s="49"/>
      <c r="L84" s="49"/>
      <c r="M84" s="48"/>
      <c r="N84" s="49"/>
      <c r="O84" s="49"/>
      <c r="P84" s="49"/>
    </row>
    <row r="85" spans="1:16" ht="18" customHeight="1">
      <c r="A85" s="3"/>
      <c r="H85" s="32"/>
      <c r="I85" s="32"/>
      <c r="J85" s="2"/>
      <c r="K85" s="2"/>
      <c r="L85" s="2"/>
      <c r="N85" s="2"/>
      <c r="O85" s="2"/>
      <c r="P85" s="2"/>
    </row>
    <row r="86" spans="1:36" s="62" customFormat="1" ht="18" customHeight="1">
      <c r="A86" s="165" t="str">
        <f>A1</f>
        <v>PORN PROM METAL PUBLIC COMPANY LIMITED AND ITS SUBSIDIARIES</v>
      </c>
      <c r="B86" s="160"/>
      <c r="C86" s="160"/>
      <c r="D86" s="160"/>
      <c r="E86" s="160"/>
      <c r="F86" s="160"/>
      <c r="G86" s="160"/>
      <c r="H86" s="161"/>
      <c r="I86" s="161"/>
      <c r="J86" s="161"/>
      <c r="K86" s="161"/>
      <c r="L86" s="161"/>
      <c r="N86" s="161"/>
      <c r="O86" s="161"/>
      <c r="P86" s="161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</row>
    <row r="87" spans="1:36" s="62" customFormat="1" ht="18" customHeight="1">
      <c r="A87" s="271" t="s">
        <v>62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N87" s="172"/>
      <c r="O87" s="172"/>
      <c r="P87" s="17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</row>
    <row r="88" spans="1:36" s="62" customFormat="1" ht="18" customHeight="1">
      <c r="A88" s="165" t="str">
        <f>A3</f>
        <v>AS AT JUNE 30, 2017 AND DECEMBER 31, 2016</v>
      </c>
      <c r="B88" s="166"/>
      <c r="C88" s="166"/>
      <c r="D88" s="166"/>
      <c r="E88" s="166"/>
      <c r="F88" s="166"/>
      <c r="G88" s="166"/>
      <c r="H88" s="166"/>
      <c r="I88" s="166"/>
      <c r="J88" s="173"/>
      <c r="K88" s="173"/>
      <c r="L88" s="173"/>
      <c r="N88" s="173"/>
      <c r="O88" s="173"/>
      <c r="P88" s="173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</row>
    <row r="89" spans="1:16" ht="18" customHeight="1">
      <c r="A89" s="3"/>
      <c r="B89" s="174"/>
      <c r="C89" s="174"/>
      <c r="D89" s="174"/>
      <c r="E89" s="174"/>
      <c r="F89" s="174"/>
      <c r="G89" s="174"/>
      <c r="H89" s="174"/>
      <c r="I89" s="174"/>
      <c r="J89" s="33"/>
      <c r="K89" s="33"/>
      <c r="L89" s="33"/>
      <c r="N89" s="33"/>
      <c r="O89" s="33"/>
      <c r="P89" s="33"/>
    </row>
    <row r="90" spans="1:16" ht="18" customHeight="1">
      <c r="A90" s="272" t="s">
        <v>103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5"/>
      <c r="L90" s="35"/>
      <c r="N90" s="35"/>
      <c r="O90" s="35"/>
      <c r="P90" s="35"/>
    </row>
    <row r="91" spans="10:16" ht="18" customHeight="1">
      <c r="J91" s="270"/>
      <c r="K91" s="270"/>
      <c r="L91" s="270"/>
      <c r="N91" s="270"/>
      <c r="O91" s="270"/>
      <c r="P91" s="270"/>
    </row>
    <row r="92" spans="10:16" ht="18" customHeight="1">
      <c r="J92" s="267" t="s">
        <v>75</v>
      </c>
      <c r="K92" s="267"/>
      <c r="L92" s="267"/>
      <c r="M92" s="267"/>
      <c r="N92" s="267"/>
      <c r="O92" s="267"/>
      <c r="P92" s="267"/>
    </row>
    <row r="93" spans="10:16" ht="18" customHeight="1">
      <c r="J93" s="268" t="s">
        <v>77</v>
      </c>
      <c r="K93" s="268"/>
      <c r="L93" s="268"/>
      <c r="M93" s="149"/>
      <c r="N93" s="268" t="s">
        <v>78</v>
      </c>
      <c r="O93" s="268"/>
      <c r="P93" s="268"/>
    </row>
    <row r="94" spans="10:16" ht="18" customHeight="1">
      <c r="J94" s="269" t="s">
        <v>79</v>
      </c>
      <c r="K94" s="269"/>
      <c r="L94" s="269"/>
      <c r="M94" s="168"/>
      <c r="N94" s="269" t="s">
        <v>79</v>
      </c>
      <c r="O94" s="269"/>
      <c r="P94" s="269"/>
    </row>
    <row r="95" spans="10:16" ht="18" customHeight="1">
      <c r="J95" s="168" t="s">
        <v>178</v>
      </c>
      <c r="K95" s="168"/>
      <c r="L95" s="168" t="s">
        <v>143</v>
      </c>
      <c r="M95" s="168"/>
      <c r="N95" s="168" t="str">
        <f>J95</f>
        <v>June 30, 2017</v>
      </c>
      <c r="O95" s="168"/>
      <c r="P95" s="168" t="s">
        <v>143</v>
      </c>
    </row>
    <row r="96" spans="10:16" ht="18" customHeight="1">
      <c r="J96" s="168" t="s">
        <v>141</v>
      </c>
      <c r="K96" s="168"/>
      <c r="L96" s="247" t="s">
        <v>136</v>
      </c>
      <c r="M96" s="168"/>
      <c r="N96" s="168" t="s">
        <v>141</v>
      </c>
      <c r="O96" s="168"/>
      <c r="P96" s="247" t="str">
        <f>L96</f>
        <v>2016</v>
      </c>
    </row>
    <row r="97" spans="8:16" ht="18" customHeight="1">
      <c r="H97" s="151" t="s">
        <v>12</v>
      </c>
      <c r="J97" s="151" t="s">
        <v>142</v>
      </c>
      <c r="K97" s="12"/>
      <c r="L97" s="151" t="s">
        <v>144</v>
      </c>
      <c r="N97" s="151" t="s">
        <v>142</v>
      </c>
      <c r="O97" s="12"/>
      <c r="P97" s="151" t="s">
        <v>144</v>
      </c>
    </row>
    <row r="98" spans="9:16" ht="18" customHeight="1">
      <c r="I98" s="169"/>
      <c r="J98" s="170"/>
      <c r="K98" s="5"/>
      <c r="L98" s="171"/>
      <c r="N98" s="170"/>
      <c r="O98" s="5"/>
      <c r="P98" s="171"/>
    </row>
    <row r="99" spans="1:16" ht="18" customHeight="1">
      <c r="A99" s="3" t="s">
        <v>8</v>
      </c>
      <c r="I99" s="32"/>
      <c r="J99" s="2"/>
      <c r="K99" s="2"/>
      <c r="L99" s="2"/>
      <c r="N99" s="2"/>
      <c r="O99" s="2"/>
      <c r="P99" s="2"/>
    </row>
    <row r="100" spans="1:16" ht="18" customHeight="1">
      <c r="A100" s="29" t="s">
        <v>48</v>
      </c>
      <c r="I100" s="32"/>
      <c r="J100" s="2"/>
      <c r="K100" s="2"/>
      <c r="L100" s="2"/>
      <c r="N100" s="2"/>
      <c r="O100" s="2"/>
      <c r="P100" s="2"/>
    </row>
    <row r="101" spans="2:16" ht="18" customHeight="1" thickBot="1">
      <c r="B101" s="29" t="s">
        <v>121</v>
      </c>
      <c r="H101" s="14">
        <v>10</v>
      </c>
      <c r="I101" s="32"/>
      <c r="J101" s="178">
        <v>280560</v>
      </c>
      <c r="K101" s="2"/>
      <c r="L101" s="178">
        <v>280560</v>
      </c>
      <c r="N101" s="178">
        <v>280560</v>
      </c>
      <c r="O101" s="2"/>
      <c r="P101" s="178">
        <v>280560</v>
      </c>
    </row>
    <row r="102" spans="2:16" ht="18" customHeight="1" thickTop="1">
      <c r="B102" s="29" t="s">
        <v>25</v>
      </c>
      <c r="H102" s="32">
        <v>10</v>
      </c>
      <c r="I102" s="32"/>
      <c r="J102" s="2">
        <f>'SH-10'!G27</f>
        <v>211000</v>
      </c>
      <c r="K102" s="2"/>
      <c r="L102" s="2">
        <f>'SH-10'!G19</f>
        <v>200168</v>
      </c>
      <c r="N102" s="2">
        <f>'SE-11'!F24</f>
        <v>211000</v>
      </c>
      <c r="O102" s="2"/>
      <c r="P102" s="2">
        <f>'SE-11'!F16</f>
        <v>200168</v>
      </c>
    </row>
    <row r="103" spans="1:16" ht="18" customHeight="1">
      <c r="A103" s="29" t="s">
        <v>36</v>
      </c>
      <c r="H103" s="32">
        <v>10</v>
      </c>
      <c r="I103" s="32"/>
      <c r="J103" s="2">
        <f>'SH-10'!I27</f>
        <v>300485</v>
      </c>
      <c r="K103" s="2"/>
      <c r="L103" s="2">
        <f>'SH-10'!I19</f>
        <v>235992</v>
      </c>
      <c r="N103" s="2">
        <f>'SE-11'!H24</f>
        <v>300485</v>
      </c>
      <c r="O103" s="2"/>
      <c r="P103" s="2">
        <f>'SE-11'!H16</f>
        <v>235992</v>
      </c>
    </row>
    <row r="104" spans="1:16" ht="18" customHeight="1">
      <c r="A104" s="29" t="s">
        <v>9</v>
      </c>
      <c r="B104" s="50"/>
      <c r="H104" s="246"/>
      <c r="I104" s="32"/>
      <c r="J104" s="2"/>
      <c r="K104" s="2"/>
      <c r="L104" s="2"/>
      <c r="N104" s="2"/>
      <c r="O104" s="2"/>
      <c r="P104" s="2"/>
    </row>
    <row r="105" spans="1:16" ht="18" customHeight="1">
      <c r="A105" s="51"/>
      <c r="B105" s="21" t="s">
        <v>5</v>
      </c>
      <c r="C105" s="29" t="s">
        <v>38</v>
      </c>
      <c r="H105" s="246"/>
      <c r="I105" s="32"/>
      <c r="J105" s="2">
        <f>'SH-10'!K27</f>
        <v>19298</v>
      </c>
      <c r="K105" s="2"/>
      <c r="L105" s="2">
        <f>'SH-10'!K19</f>
        <v>19298</v>
      </c>
      <c r="N105" s="2">
        <f>'SE-11'!J24</f>
        <v>19298</v>
      </c>
      <c r="O105" s="2"/>
      <c r="P105" s="2">
        <f>'SE-11'!J16</f>
        <v>19298</v>
      </c>
    </row>
    <row r="106" spans="1:16" ht="18" customHeight="1">
      <c r="A106" s="51"/>
      <c r="B106" s="21" t="s">
        <v>5</v>
      </c>
      <c r="C106" s="29" t="s">
        <v>10</v>
      </c>
      <c r="H106" s="32"/>
      <c r="I106" s="32"/>
      <c r="J106" s="157">
        <f>'SH-10'!M27</f>
        <v>292720</v>
      </c>
      <c r="K106" s="2"/>
      <c r="L106" s="157">
        <f>'SH-10'!M19</f>
        <v>292087</v>
      </c>
      <c r="N106" s="157">
        <f>'SE-11'!L24</f>
        <v>335734</v>
      </c>
      <c r="O106" s="2"/>
      <c r="P106" s="157">
        <f>'SE-11'!L16</f>
        <v>321948</v>
      </c>
    </row>
    <row r="107" spans="1:16" ht="18" customHeight="1">
      <c r="A107" s="1" t="s">
        <v>110</v>
      </c>
      <c r="B107" s="29"/>
      <c r="H107" s="32"/>
      <c r="I107" s="32"/>
      <c r="J107" s="2"/>
      <c r="K107" s="2"/>
      <c r="L107" s="2"/>
      <c r="N107" s="2"/>
      <c r="O107" s="2"/>
      <c r="P107" s="2"/>
    </row>
    <row r="108" spans="1:16" ht="18" customHeight="1">
      <c r="A108" s="51" t="s">
        <v>93</v>
      </c>
      <c r="B108" s="3" t="s">
        <v>114</v>
      </c>
      <c r="H108" s="32"/>
      <c r="I108" s="32"/>
      <c r="J108" s="2">
        <f>SUM(J102:J106)</f>
        <v>823503</v>
      </c>
      <c r="K108" s="2"/>
      <c r="L108" s="2">
        <f>SUM(L102:L106)</f>
        <v>747545</v>
      </c>
      <c r="N108" s="2">
        <f>SUM(N102:N106)</f>
        <v>866517</v>
      </c>
      <c r="O108" s="2"/>
      <c r="P108" s="2">
        <f>SUM(P102:P106)</f>
        <v>777406</v>
      </c>
    </row>
    <row r="109" spans="1:16" ht="18" customHeight="1">
      <c r="A109" s="46" t="s">
        <v>94</v>
      </c>
      <c r="B109" s="29"/>
      <c r="H109" s="32"/>
      <c r="I109" s="32"/>
      <c r="J109" s="2">
        <f>'SH-10'!Q27</f>
        <v>11333</v>
      </c>
      <c r="K109" s="2"/>
      <c r="L109" s="2">
        <f>'SH-10'!Q19</f>
        <v>14906</v>
      </c>
      <c r="N109" s="2">
        <v>0</v>
      </c>
      <c r="O109" s="2"/>
      <c r="P109" s="2">
        <v>0</v>
      </c>
    </row>
    <row r="110" spans="1:16" ht="18" customHeight="1">
      <c r="A110" s="3" t="s">
        <v>37</v>
      </c>
      <c r="H110" s="32"/>
      <c r="I110" s="32"/>
      <c r="J110" s="175">
        <f>SUM(J108:J109)</f>
        <v>834836</v>
      </c>
      <c r="K110" s="2"/>
      <c r="L110" s="175">
        <f>SUM(L108:L109)</f>
        <v>762451</v>
      </c>
      <c r="N110" s="175">
        <f>SUM(N108:N109)</f>
        <v>866517</v>
      </c>
      <c r="O110" s="2"/>
      <c r="P110" s="175">
        <f>SUM(P108:P109)</f>
        <v>777406</v>
      </c>
    </row>
    <row r="111" spans="1:16" ht="18" customHeight="1">
      <c r="A111" s="3"/>
      <c r="H111" s="32"/>
      <c r="I111" s="32"/>
      <c r="J111" s="2"/>
      <c r="K111" s="2"/>
      <c r="L111" s="2"/>
      <c r="N111" s="2"/>
      <c r="O111" s="2"/>
      <c r="P111" s="2"/>
    </row>
    <row r="112" spans="1:9" ht="18" customHeight="1">
      <c r="A112" s="3" t="s">
        <v>95</v>
      </c>
      <c r="H112" s="32"/>
      <c r="I112" s="32"/>
    </row>
    <row r="113" spans="1:24" ht="18" customHeight="1" thickBot="1">
      <c r="A113" s="15" t="s">
        <v>96</v>
      </c>
      <c r="C113" s="15"/>
      <c r="H113" s="32"/>
      <c r="I113" s="32"/>
      <c r="J113" s="178">
        <f>J110+J82</f>
        <v>1537537</v>
      </c>
      <c r="K113" s="2"/>
      <c r="L113" s="178">
        <f>L110+L82</f>
        <v>1548103</v>
      </c>
      <c r="N113" s="178">
        <f>N110+N82</f>
        <v>1307095</v>
      </c>
      <c r="O113" s="2"/>
      <c r="P113" s="178">
        <f>P110+P82</f>
        <v>1379761</v>
      </c>
      <c r="Q113" s="26">
        <f>J41-J113</f>
        <v>0</v>
      </c>
      <c r="R113" s="26">
        <f>L41-L113</f>
        <v>0</v>
      </c>
      <c r="S113" s="26">
        <f>N41-N113</f>
        <v>0</v>
      </c>
      <c r="T113" s="26">
        <f>P41-P113</f>
        <v>0</v>
      </c>
      <c r="U113" s="26">
        <f>J113-J41</f>
        <v>0</v>
      </c>
      <c r="V113" s="26">
        <f>L113-L41</f>
        <v>0</v>
      </c>
      <c r="W113" s="26">
        <f>N113-N41</f>
        <v>0</v>
      </c>
      <c r="X113" s="26">
        <f>P113-P41</f>
        <v>0</v>
      </c>
    </row>
    <row r="114" spans="1:20" ht="18" customHeight="1" thickTop="1">
      <c r="A114" s="15"/>
      <c r="C114" s="15"/>
      <c r="H114" s="32"/>
      <c r="I114" s="32"/>
      <c r="J114" s="2"/>
      <c r="K114" s="2"/>
      <c r="L114" s="2"/>
      <c r="N114" s="2"/>
      <c r="O114" s="2"/>
      <c r="P114" s="2"/>
      <c r="Q114" s="26"/>
      <c r="R114" s="26"/>
      <c r="S114" s="26"/>
      <c r="T114" s="26"/>
    </row>
    <row r="115" spans="1:16" ht="18" customHeight="1">
      <c r="A115" s="3"/>
      <c r="H115" s="32"/>
      <c r="I115" s="32"/>
      <c r="J115" s="2"/>
      <c r="K115" s="2"/>
      <c r="L115" s="2"/>
      <c r="N115" s="2"/>
      <c r="O115" s="2"/>
      <c r="P115" s="2"/>
    </row>
    <row r="116" spans="1:16" ht="18" customHeight="1">
      <c r="A116" s="3"/>
      <c r="E116" s="52" t="s">
        <v>115</v>
      </c>
      <c r="F116" s="52"/>
      <c r="G116" s="52"/>
      <c r="H116" s="53"/>
      <c r="I116" s="53"/>
      <c r="J116" s="54"/>
      <c r="K116" s="54"/>
      <c r="L116" s="54">
        <f>L113-L41</f>
        <v>0</v>
      </c>
      <c r="M116" s="54">
        <f>M113-M41</f>
        <v>0</v>
      </c>
      <c r="N116" s="54">
        <f>N113-N41</f>
        <v>0</v>
      </c>
      <c r="O116" s="54"/>
      <c r="P116" s="54">
        <f>P113-P41</f>
        <v>0</v>
      </c>
    </row>
    <row r="117" spans="1:16" ht="18" customHeight="1">
      <c r="A117" s="3"/>
      <c r="H117" s="32"/>
      <c r="I117" s="32"/>
      <c r="J117" s="2"/>
      <c r="K117" s="2"/>
      <c r="L117" s="2"/>
      <c r="N117" s="2"/>
      <c r="O117" s="2"/>
      <c r="P117" s="2"/>
    </row>
    <row r="118" spans="1:16" ht="18" customHeight="1">
      <c r="A118" s="3"/>
      <c r="H118" s="32"/>
      <c r="I118" s="32"/>
      <c r="J118" s="2"/>
      <c r="K118" s="2"/>
      <c r="L118" s="2"/>
      <c r="N118" s="2"/>
      <c r="O118" s="2"/>
      <c r="P118" s="2"/>
    </row>
    <row r="119" spans="1:16" ht="18" customHeight="1">
      <c r="A119" s="3"/>
      <c r="H119" s="32"/>
      <c r="I119" s="32"/>
      <c r="J119" s="2"/>
      <c r="K119" s="2"/>
      <c r="L119" s="2"/>
      <c r="N119" s="2"/>
      <c r="O119" s="2"/>
      <c r="P119" s="2"/>
    </row>
    <row r="120" spans="1:16" ht="18" customHeight="1">
      <c r="A120" s="3"/>
      <c r="H120" s="32"/>
      <c r="I120" s="32"/>
      <c r="J120" s="2"/>
      <c r="K120" s="2"/>
      <c r="L120" s="2"/>
      <c r="N120" s="2"/>
      <c r="O120" s="2"/>
      <c r="P120" s="2"/>
    </row>
    <row r="121" spans="1:16" ht="18" customHeight="1">
      <c r="A121" s="3"/>
      <c r="H121" s="32"/>
      <c r="I121" s="32"/>
      <c r="J121" s="2"/>
      <c r="K121" s="2"/>
      <c r="L121" s="2"/>
      <c r="N121" s="2"/>
      <c r="O121" s="2"/>
      <c r="P121" s="2"/>
    </row>
    <row r="122" spans="1:16" ht="18" customHeight="1">
      <c r="A122" s="3"/>
      <c r="H122" s="32"/>
      <c r="I122" s="32"/>
      <c r="J122" s="2"/>
      <c r="K122" s="2"/>
      <c r="L122" s="2"/>
      <c r="N122" s="2"/>
      <c r="O122" s="2"/>
      <c r="P122" s="2"/>
    </row>
    <row r="123" spans="1:16" ht="18" customHeight="1">
      <c r="A123" s="3"/>
      <c r="H123" s="32"/>
      <c r="I123" s="32"/>
      <c r="J123" s="2"/>
      <c r="K123" s="2"/>
      <c r="L123" s="2"/>
      <c r="N123" s="2"/>
      <c r="O123" s="2"/>
      <c r="P123" s="2"/>
    </row>
    <row r="124" spans="1:16" ht="18" customHeight="1">
      <c r="A124" s="3"/>
      <c r="H124" s="32"/>
      <c r="I124" s="32"/>
      <c r="J124" s="2"/>
      <c r="K124" s="2"/>
      <c r="L124" s="2"/>
      <c r="N124" s="2"/>
      <c r="O124" s="2"/>
      <c r="P124" s="2"/>
    </row>
    <row r="125" spans="1:16" ht="18" customHeight="1">
      <c r="A125" s="3"/>
      <c r="H125" s="32"/>
      <c r="I125" s="32"/>
      <c r="J125" s="2"/>
      <c r="K125" s="2"/>
      <c r="L125" s="2"/>
      <c r="N125" s="2"/>
      <c r="O125" s="2"/>
      <c r="P125" s="2"/>
    </row>
    <row r="126" spans="1:16" ht="18" customHeight="1">
      <c r="A126" s="3"/>
      <c r="H126" s="32"/>
      <c r="I126" s="32"/>
      <c r="J126" s="2"/>
      <c r="K126" s="2"/>
      <c r="L126" s="2"/>
      <c r="N126" s="2"/>
      <c r="O126" s="2"/>
      <c r="P126" s="2"/>
    </row>
    <row r="127" spans="1:16" ht="18" customHeight="1">
      <c r="A127" s="3"/>
      <c r="H127" s="32"/>
      <c r="I127" s="32"/>
      <c r="J127" s="2"/>
      <c r="K127" s="2"/>
      <c r="L127" s="2"/>
      <c r="N127" s="2"/>
      <c r="O127" s="2"/>
      <c r="P127" s="2"/>
    </row>
    <row r="128" spans="1:16" ht="18" customHeight="1">
      <c r="A128" s="3"/>
      <c r="H128" s="32"/>
      <c r="I128" s="32"/>
      <c r="J128" s="2"/>
      <c r="K128" s="2"/>
      <c r="L128" s="2"/>
      <c r="N128" s="2"/>
      <c r="O128" s="2"/>
      <c r="P128" s="2"/>
    </row>
  </sheetData>
  <sheetProtection/>
  <mergeCells count="21">
    <mergeCell ref="J94:L94"/>
    <mergeCell ref="N94:P94"/>
    <mergeCell ref="J93:L93"/>
    <mergeCell ref="N93:P93"/>
    <mergeCell ref="J91:L91"/>
    <mergeCell ref="N91:P91"/>
    <mergeCell ref="A87:L87"/>
    <mergeCell ref="N51:P51"/>
    <mergeCell ref="J52:L52"/>
    <mergeCell ref="J92:P92"/>
    <mergeCell ref="A90:J90"/>
    <mergeCell ref="J50:P50"/>
    <mergeCell ref="J51:L51"/>
    <mergeCell ref="N52:P52"/>
    <mergeCell ref="J7:P7"/>
    <mergeCell ref="J8:L8"/>
    <mergeCell ref="J9:L9"/>
    <mergeCell ref="N8:P8"/>
    <mergeCell ref="N9:P9"/>
    <mergeCell ref="J49:L49"/>
    <mergeCell ref="N49:P49"/>
  </mergeCells>
  <printOptions/>
  <pageMargins left="0.7086614173228347" right="0.1968503937007874" top="0.7480314960629921" bottom="0.7480314960629921" header="0.31496062992125984" footer="0.31496062992125984"/>
  <pageSetup firstPageNumber="3" useFirstPageNumber="1" horizontalDpi="600" verticalDpi="600" orientation="portrait" paperSize="9" scale="85" r:id="rId1"/>
  <headerFooter scaleWithDoc="0" alignWithMargins="0">
    <oddFooter>&amp;L&amp;"Times New Roman,Regular"&amp;11
The accompanying condensed notes are an integral part of these financial statements.
________________________________DIRECTOR&amp;R&amp;"Times New Roman,Regular"&amp;11______________________________DIRECTOR       &amp;P</oddFooter>
  </headerFooter>
  <rowBreaks count="2" manualBreakCount="2">
    <brk id="43" max="16" man="1"/>
    <brk id="8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4"/>
  <sheetViews>
    <sheetView tabSelected="1" zoomScalePageLayoutView="0" workbookViewId="0" topLeftCell="A1">
      <selection activeCell="P39" sqref="A1:P39"/>
    </sheetView>
  </sheetViews>
  <sheetFormatPr defaultColWidth="9.140625" defaultRowHeight="18" customHeight="1"/>
  <cols>
    <col min="1" max="4" width="1.7109375" style="4" customWidth="1"/>
    <col min="5" max="5" width="13.57421875" style="4" customWidth="1"/>
    <col min="6" max="6" width="19.421875" style="4" customWidth="1"/>
    <col min="7" max="7" width="1.28515625" style="45" customWidth="1"/>
    <col min="8" max="8" width="7.28125" style="4" customWidth="1"/>
    <col min="9" max="9" width="1.28515625" style="4" customWidth="1"/>
    <col min="10" max="10" width="12.140625" style="4" customWidth="1"/>
    <col min="11" max="11" width="1.28515625" style="4" customWidth="1"/>
    <col min="12" max="12" width="12.140625" style="4" customWidth="1"/>
    <col min="13" max="13" width="1.28515625" style="4" customWidth="1"/>
    <col min="14" max="14" width="12.140625" style="4" customWidth="1"/>
    <col min="15" max="15" width="1.28515625" style="4" customWidth="1"/>
    <col min="16" max="16" width="12.140625" style="4" customWidth="1"/>
    <col min="17" max="19" width="4.28125" style="4" customWidth="1"/>
    <col min="20" max="20" width="16.57421875" style="45" customWidth="1"/>
    <col min="21" max="21" width="8.7109375" style="45" customWidth="1"/>
    <col min="22" max="22" width="2.8515625" style="45" customWidth="1"/>
    <col min="23" max="23" width="13.140625" style="45" customWidth="1"/>
    <col min="24" max="24" width="2.00390625" style="45" customWidth="1"/>
    <col min="25" max="25" width="13.7109375" style="45" customWidth="1"/>
    <col min="26" max="26" width="2.28125" style="45" customWidth="1"/>
    <col min="27" max="27" width="12.8515625" style="45" customWidth="1"/>
    <col min="28" max="28" width="2.57421875" style="45" customWidth="1"/>
    <col min="29" max="29" width="12.00390625" style="45" customWidth="1"/>
    <col min="30" max="31" width="9.140625" style="45" customWidth="1"/>
    <col min="32" max="16384" width="9.140625" style="4" customWidth="1"/>
  </cols>
  <sheetData>
    <row r="1" spans="1:31" s="8" customFormat="1" ht="18" customHeight="1">
      <c r="A1" s="146" t="str">
        <f>'BS-3,4,5'!A1</f>
        <v>PORN PROM METAL PUBLIC COMPANY LIMITED AND ITS SUBSIDIARIES</v>
      </c>
      <c r="B1" s="5"/>
      <c r="C1" s="5"/>
      <c r="D1" s="5"/>
      <c r="E1" s="5"/>
      <c r="F1" s="5"/>
      <c r="G1" s="6"/>
      <c r="H1" s="6"/>
      <c r="I1" s="2"/>
      <c r="J1" s="7"/>
      <c r="K1" s="21"/>
      <c r="L1" s="5"/>
      <c r="M1" s="5"/>
      <c r="O1" s="168"/>
      <c r="P1" s="168" t="s">
        <v>141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8" customFormat="1" ht="18" customHeight="1">
      <c r="A2" s="147" t="s">
        <v>63</v>
      </c>
      <c r="B2" s="5"/>
      <c r="C2" s="5"/>
      <c r="D2" s="5"/>
      <c r="E2" s="5"/>
      <c r="F2" s="5"/>
      <c r="G2" s="6"/>
      <c r="H2" s="6"/>
      <c r="I2" s="2"/>
      <c r="J2" s="7"/>
      <c r="K2" s="143"/>
      <c r="L2" s="5"/>
      <c r="M2" s="5"/>
      <c r="O2" s="143"/>
      <c r="P2" s="143" t="s">
        <v>142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8" customFormat="1" ht="18" customHeight="1">
      <c r="A3" s="146" t="s">
        <v>179</v>
      </c>
      <c r="B3" s="5"/>
      <c r="C3" s="5"/>
      <c r="D3" s="5"/>
      <c r="E3" s="5"/>
      <c r="F3" s="5"/>
      <c r="G3" s="6"/>
      <c r="H3" s="6"/>
      <c r="I3" s="2"/>
      <c r="J3" s="7"/>
      <c r="K3" s="2"/>
      <c r="L3" s="5"/>
      <c r="M3" s="5"/>
      <c r="P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8" customFormat="1" ht="18" customHeight="1">
      <c r="A4" s="3"/>
      <c r="B4" s="38"/>
      <c r="C4" s="29"/>
      <c r="D4" s="41"/>
      <c r="E4" s="41"/>
      <c r="F4" s="41"/>
      <c r="G4" s="5"/>
      <c r="H4" s="5"/>
      <c r="J4" s="28"/>
      <c r="K4" s="37"/>
      <c r="L4" s="28"/>
      <c r="M4" s="28"/>
      <c r="N4" s="28"/>
      <c r="O4" s="26"/>
      <c r="P4" s="28"/>
      <c r="T4" s="109"/>
      <c r="U4" s="103"/>
      <c r="V4" s="81"/>
      <c r="W4" s="77"/>
      <c r="X4" s="77"/>
      <c r="Y4" s="77"/>
      <c r="Z4" s="77"/>
      <c r="AA4" s="77"/>
      <c r="AB4" s="80"/>
      <c r="AC4" s="77"/>
      <c r="AD4" s="5"/>
      <c r="AE4" s="5"/>
    </row>
    <row r="5" spans="7:31" s="8" customFormat="1" ht="18" customHeight="1">
      <c r="G5" s="5"/>
      <c r="J5" s="274" t="s">
        <v>75</v>
      </c>
      <c r="K5" s="274"/>
      <c r="L5" s="274"/>
      <c r="M5" s="274"/>
      <c r="N5" s="274"/>
      <c r="O5" s="274"/>
      <c r="P5" s="27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7:31" s="8" customFormat="1" ht="18" customHeight="1">
      <c r="G6" s="5"/>
      <c r="J6" s="273" t="s">
        <v>77</v>
      </c>
      <c r="K6" s="273"/>
      <c r="L6" s="273"/>
      <c r="M6" s="148"/>
      <c r="N6" s="268" t="s">
        <v>78</v>
      </c>
      <c r="O6" s="268"/>
      <c r="P6" s="268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7:31" s="8" customFormat="1" ht="18" customHeight="1">
      <c r="G7" s="5"/>
      <c r="J7" s="274" t="s">
        <v>79</v>
      </c>
      <c r="K7" s="274"/>
      <c r="L7" s="274"/>
      <c r="M7" s="148"/>
      <c r="N7" s="269" t="s">
        <v>79</v>
      </c>
      <c r="O7" s="269"/>
      <c r="P7" s="26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8" customFormat="1" ht="18" customHeight="1">
      <c r="A8" s="150"/>
      <c r="B8" s="150"/>
      <c r="C8" s="150"/>
      <c r="D8" s="150"/>
      <c r="E8" s="150"/>
      <c r="F8" s="150"/>
      <c r="G8" s="143"/>
      <c r="H8" s="151" t="s">
        <v>12</v>
      </c>
      <c r="J8" s="152">
        <v>2017</v>
      </c>
      <c r="L8" s="152">
        <v>2016</v>
      </c>
      <c r="M8" s="7"/>
      <c r="N8" s="153">
        <f>J8</f>
        <v>2017</v>
      </c>
      <c r="P8" s="153">
        <f>L8</f>
        <v>2016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8" customFormat="1" ht="18" customHeight="1">
      <c r="A9" s="3" t="s">
        <v>40</v>
      </c>
      <c r="B9" s="23"/>
      <c r="C9" s="23"/>
      <c r="D9" s="23"/>
      <c r="E9" s="23"/>
      <c r="F9" s="23"/>
      <c r="G9" s="24"/>
      <c r="H9" s="144"/>
      <c r="J9" s="28"/>
      <c r="K9" s="28"/>
      <c r="L9" s="28"/>
      <c r="M9" s="26"/>
      <c r="N9" s="26"/>
      <c r="O9" s="28"/>
      <c r="P9" s="26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8" customFormat="1" ht="18" customHeight="1">
      <c r="A10" s="29" t="s">
        <v>41</v>
      </c>
      <c r="B10" s="29"/>
      <c r="C10" s="30"/>
      <c r="D10" s="30"/>
      <c r="E10" s="30"/>
      <c r="F10" s="30"/>
      <c r="G10" s="24"/>
      <c r="H10" s="32">
        <v>3</v>
      </c>
      <c r="I10" s="28"/>
      <c r="J10" s="154">
        <v>356246</v>
      </c>
      <c r="K10" s="28"/>
      <c r="L10" s="154">
        <v>331966</v>
      </c>
      <c r="M10" s="28"/>
      <c r="N10" s="28">
        <v>318616</v>
      </c>
      <c r="O10" s="28"/>
      <c r="P10" s="28">
        <v>309761</v>
      </c>
      <c r="T10" s="91"/>
      <c r="U10" s="122"/>
      <c r="V10" s="80"/>
      <c r="W10" s="77"/>
      <c r="X10" s="119"/>
      <c r="Y10" s="80"/>
      <c r="Z10" s="80"/>
      <c r="AA10" s="80"/>
      <c r="AB10" s="80"/>
      <c r="AC10" s="80"/>
      <c r="AD10" s="5"/>
      <c r="AE10" s="5"/>
    </row>
    <row r="11" spans="1:31" s="8" customFormat="1" ht="18" customHeight="1">
      <c r="A11" s="29" t="s">
        <v>219</v>
      </c>
      <c r="B11" s="29"/>
      <c r="C11" s="30"/>
      <c r="D11" s="30"/>
      <c r="E11" s="30"/>
      <c r="F11" s="30"/>
      <c r="G11" s="24"/>
      <c r="H11" s="32"/>
      <c r="I11" s="28"/>
      <c r="J11" s="154">
        <v>28922</v>
      </c>
      <c r="K11" s="28"/>
      <c r="L11" s="154">
        <v>0</v>
      </c>
      <c r="M11" s="28"/>
      <c r="N11" s="28">
        <v>0</v>
      </c>
      <c r="O11" s="28"/>
      <c r="P11" s="28">
        <v>0</v>
      </c>
      <c r="T11" s="91"/>
      <c r="U11" s="122"/>
      <c r="V11" s="80"/>
      <c r="W11" s="77"/>
      <c r="X11" s="119"/>
      <c r="Y11" s="80"/>
      <c r="Z11" s="80"/>
      <c r="AA11" s="80"/>
      <c r="AB11" s="80"/>
      <c r="AC11" s="80"/>
      <c r="AD11" s="5"/>
      <c r="AE11" s="5"/>
    </row>
    <row r="12" spans="1:31" s="8" customFormat="1" ht="18" customHeight="1">
      <c r="A12" s="29" t="s">
        <v>98</v>
      </c>
      <c r="B12" s="29"/>
      <c r="C12" s="30"/>
      <c r="D12" s="30"/>
      <c r="E12" s="30"/>
      <c r="F12" s="30"/>
      <c r="G12" s="24"/>
      <c r="I12" s="28"/>
      <c r="J12" s="154">
        <v>3097</v>
      </c>
      <c r="K12" s="28"/>
      <c r="L12" s="154">
        <v>2221</v>
      </c>
      <c r="M12" s="28"/>
      <c r="N12" s="28">
        <v>954</v>
      </c>
      <c r="O12" s="28"/>
      <c r="P12" s="28">
        <v>1148</v>
      </c>
      <c r="T12" s="89"/>
      <c r="U12" s="103"/>
      <c r="V12" s="80"/>
      <c r="W12" s="77"/>
      <c r="X12" s="119"/>
      <c r="Y12" s="80"/>
      <c r="Z12" s="80"/>
      <c r="AA12" s="105"/>
      <c r="AB12" s="80"/>
      <c r="AC12" s="80"/>
      <c r="AD12" s="5"/>
      <c r="AE12" s="5"/>
    </row>
    <row r="13" spans="1:31" s="8" customFormat="1" ht="18" customHeight="1">
      <c r="A13" s="29" t="s">
        <v>162</v>
      </c>
      <c r="B13" s="31"/>
      <c r="C13" s="29"/>
      <c r="D13" s="30"/>
      <c r="E13" s="30"/>
      <c r="F13" s="30"/>
      <c r="G13" s="12"/>
      <c r="H13" s="14"/>
      <c r="J13" s="154">
        <v>4798</v>
      </c>
      <c r="K13" s="154"/>
      <c r="L13" s="154">
        <v>661</v>
      </c>
      <c r="M13" s="154"/>
      <c r="N13" s="154">
        <v>4988</v>
      </c>
      <c r="O13" s="154"/>
      <c r="P13" s="154">
        <v>439</v>
      </c>
      <c r="T13" s="89"/>
      <c r="U13" s="122"/>
      <c r="V13" s="80"/>
      <c r="W13" s="77"/>
      <c r="X13" s="119"/>
      <c r="Y13" s="107"/>
      <c r="Z13" s="80"/>
      <c r="AA13" s="105"/>
      <c r="AB13" s="80"/>
      <c r="AC13" s="107"/>
      <c r="AD13" s="5"/>
      <c r="AE13" s="5"/>
    </row>
    <row r="14" spans="1:31" s="8" customFormat="1" ht="18" customHeight="1">
      <c r="A14" s="29" t="s">
        <v>42</v>
      </c>
      <c r="B14" s="29"/>
      <c r="C14" s="30"/>
      <c r="D14" s="30"/>
      <c r="E14" s="30"/>
      <c r="F14" s="30"/>
      <c r="G14" s="33"/>
      <c r="H14" s="32">
        <v>3</v>
      </c>
      <c r="I14" s="28"/>
      <c r="J14" s="154">
        <v>2823</v>
      </c>
      <c r="K14" s="28"/>
      <c r="L14" s="154">
        <v>1153</v>
      </c>
      <c r="M14" s="28"/>
      <c r="N14" s="28">
        <v>1432</v>
      </c>
      <c r="O14" s="28"/>
      <c r="P14" s="28">
        <v>1143</v>
      </c>
      <c r="T14" s="89"/>
      <c r="U14" s="123"/>
      <c r="V14" s="81"/>
      <c r="W14" s="80"/>
      <c r="X14" s="119"/>
      <c r="Y14" s="80"/>
      <c r="Z14" s="80"/>
      <c r="AA14" s="105"/>
      <c r="AB14" s="80"/>
      <c r="AC14" s="80"/>
      <c r="AD14" s="5"/>
      <c r="AE14" s="5"/>
    </row>
    <row r="15" spans="1:31" s="8" customFormat="1" ht="18" customHeight="1">
      <c r="A15" s="3" t="s">
        <v>43</v>
      </c>
      <c r="B15" s="29"/>
      <c r="C15" s="30"/>
      <c r="D15" s="30"/>
      <c r="E15" s="30"/>
      <c r="F15" s="30"/>
      <c r="G15" s="30"/>
      <c r="H15" s="33"/>
      <c r="J15" s="155">
        <f>SUM(J10:J14)</f>
        <v>395886</v>
      </c>
      <c r="K15" s="25"/>
      <c r="L15" s="155">
        <f>SUM(L10:L14)</f>
        <v>336001</v>
      </c>
      <c r="M15" s="28"/>
      <c r="N15" s="155">
        <f>SUM(N10:N14)</f>
        <v>325990</v>
      </c>
      <c r="O15" s="26"/>
      <c r="P15" s="155">
        <f>SUM(P10:P14)</f>
        <v>312491</v>
      </c>
      <c r="T15" s="89"/>
      <c r="U15" s="103"/>
      <c r="V15" s="80"/>
      <c r="W15" s="77"/>
      <c r="X15" s="119"/>
      <c r="Y15" s="80"/>
      <c r="Z15" s="80"/>
      <c r="AA15" s="105"/>
      <c r="AB15" s="80"/>
      <c r="AC15" s="80"/>
      <c r="AD15" s="5"/>
      <c r="AE15" s="5"/>
    </row>
    <row r="16" spans="1:31" s="8" customFormat="1" ht="18" customHeight="1">
      <c r="A16" s="29"/>
      <c r="B16" s="31"/>
      <c r="C16" s="29"/>
      <c r="D16" s="30"/>
      <c r="E16" s="30"/>
      <c r="F16" s="30"/>
      <c r="G16" s="12"/>
      <c r="H16" s="14"/>
      <c r="J16" s="154"/>
      <c r="K16" s="154"/>
      <c r="L16" s="154"/>
      <c r="M16" s="154"/>
      <c r="N16" s="154"/>
      <c r="O16" s="154"/>
      <c r="P16" s="154"/>
      <c r="T16" s="89"/>
      <c r="U16" s="122"/>
      <c r="V16" s="80"/>
      <c r="W16" s="77"/>
      <c r="X16" s="119"/>
      <c r="Y16" s="107"/>
      <c r="Z16" s="80"/>
      <c r="AA16" s="105"/>
      <c r="AB16" s="80"/>
      <c r="AC16" s="107"/>
      <c r="AD16" s="5"/>
      <c r="AE16" s="5"/>
    </row>
    <row r="17" spans="1:31" s="8" customFormat="1" ht="18" customHeight="1">
      <c r="A17" s="3" t="s">
        <v>44</v>
      </c>
      <c r="B17" s="31"/>
      <c r="C17" s="29"/>
      <c r="D17" s="30"/>
      <c r="E17" s="30"/>
      <c r="F17" s="30"/>
      <c r="G17" s="35"/>
      <c r="H17" s="33"/>
      <c r="J17" s="34"/>
      <c r="K17" s="34"/>
      <c r="L17" s="28"/>
      <c r="M17" s="28"/>
      <c r="N17" s="28"/>
      <c r="O17" s="26"/>
      <c r="P17" s="28"/>
      <c r="T17" s="109"/>
      <c r="U17" s="122"/>
      <c r="V17" s="81"/>
      <c r="W17" s="77"/>
      <c r="X17" s="119"/>
      <c r="Y17" s="77"/>
      <c r="Z17" s="80"/>
      <c r="AA17" s="77"/>
      <c r="AB17" s="80"/>
      <c r="AC17" s="77"/>
      <c r="AD17" s="5"/>
      <c r="AE17" s="5"/>
    </row>
    <row r="18" spans="1:31" s="8" customFormat="1" ht="18" customHeight="1">
      <c r="A18" s="29" t="s">
        <v>47</v>
      </c>
      <c r="B18" s="31"/>
      <c r="C18" s="29"/>
      <c r="D18" s="30"/>
      <c r="E18" s="30"/>
      <c r="F18" s="30"/>
      <c r="G18" s="24"/>
      <c r="H18" s="32">
        <v>3</v>
      </c>
      <c r="J18" s="154">
        <v>315081</v>
      </c>
      <c r="K18" s="154"/>
      <c r="L18" s="154">
        <v>275291</v>
      </c>
      <c r="M18" s="154"/>
      <c r="N18" s="154">
        <v>277058</v>
      </c>
      <c r="O18" s="154"/>
      <c r="P18" s="154">
        <v>256921</v>
      </c>
      <c r="T18" s="109"/>
      <c r="U18" s="122"/>
      <c r="V18" s="81"/>
      <c r="W18" s="77"/>
      <c r="X18" s="119"/>
      <c r="Y18" s="80"/>
      <c r="Z18" s="80"/>
      <c r="AA18" s="80"/>
      <c r="AB18" s="80"/>
      <c r="AC18" s="80"/>
      <c r="AD18" s="5"/>
      <c r="AE18" s="5"/>
    </row>
    <row r="19" spans="1:31" s="8" customFormat="1" ht="18" customHeight="1">
      <c r="A19" s="29" t="s">
        <v>220</v>
      </c>
      <c r="B19" s="31"/>
      <c r="C19" s="29"/>
      <c r="D19" s="30"/>
      <c r="E19" s="30"/>
      <c r="F19" s="30"/>
      <c r="G19" s="24"/>
      <c r="H19" s="32"/>
      <c r="J19" s="154">
        <v>22843</v>
      </c>
      <c r="K19" s="154"/>
      <c r="L19" s="154">
        <v>0</v>
      </c>
      <c r="M19" s="154"/>
      <c r="N19" s="154">
        <v>0</v>
      </c>
      <c r="O19" s="154"/>
      <c r="P19" s="154">
        <v>0</v>
      </c>
      <c r="T19" s="109"/>
      <c r="U19" s="122"/>
      <c r="V19" s="81"/>
      <c r="W19" s="77"/>
      <c r="X19" s="119"/>
      <c r="Y19" s="80"/>
      <c r="Z19" s="80"/>
      <c r="AA19" s="80"/>
      <c r="AB19" s="80"/>
      <c r="AC19" s="80"/>
      <c r="AD19" s="5"/>
      <c r="AE19" s="5"/>
    </row>
    <row r="20" spans="1:31" s="8" customFormat="1" ht="18" customHeight="1">
      <c r="A20" s="29" t="s">
        <v>122</v>
      </c>
      <c r="B20" s="31"/>
      <c r="C20" s="29"/>
      <c r="D20" s="30"/>
      <c r="E20" s="30"/>
      <c r="F20" s="30"/>
      <c r="G20" s="24"/>
      <c r="H20" s="32"/>
      <c r="J20" s="154">
        <v>6016</v>
      </c>
      <c r="K20" s="154"/>
      <c r="L20" s="154">
        <v>6364</v>
      </c>
      <c r="M20" s="154"/>
      <c r="N20" s="154">
        <v>5340</v>
      </c>
      <c r="O20" s="154"/>
      <c r="P20" s="154">
        <v>5808</v>
      </c>
      <c r="T20" s="89"/>
      <c r="U20" s="103"/>
      <c r="V20" s="81"/>
      <c r="W20" s="77"/>
      <c r="X20" s="119"/>
      <c r="Y20" s="80"/>
      <c r="Z20" s="80"/>
      <c r="AA20" s="105"/>
      <c r="AB20" s="80"/>
      <c r="AC20" s="80"/>
      <c r="AD20" s="5"/>
      <c r="AE20" s="5"/>
    </row>
    <row r="21" spans="1:31" s="8" customFormat="1" ht="18" customHeight="1">
      <c r="A21" s="29" t="s">
        <v>163</v>
      </c>
      <c r="B21" s="31"/>
      <c r="C21" s="29"/>
      <c r="D21" s="30"/>
      <c r="E21" s="30"/>
      <c r="F21" s="30"/>
      <c r="G21" s="24"/>
      <c r="H21" s="252"/>
      <c r="J21" s="154">
        <v>11374</v>
      </c>
      <c r="K21" s="154"/>
      <c r="L21" s="154">
        <v>11698</v>
      </c>
      <c r="M21" s="154"/>
      <c r="N21" s="154">
        <v>9496</v>
      </c>
      <c r="O21" s="154"/>
      <c r="P21" s="154">
        <v>9738</v>
      </c>
      <c r="T21" s="89"/>
      <c r="U21" s="103"/>
      <c r="V21" s="81"/>
      <c r="W21" s="80"/>
      <c r="X21" s="119"/>
      <c r="Y21" s="107"/>
      <c r="Z21" s="80"/>
      <c r="AA21" s="105"/>
      <c r="AB21" s="80"/>
      <c r="AC21" s="107"/>
      <c r="AD21" s="5"/>
      <c r="AE21" s="5"/>
    </row>
    <row r="22" spans="1:31" s="8" customFormat="1" ht="18" customHeight="1">
      <c r="A22" s="29" t="s">
        <v>46</v>
      </c>
      <c r="B22" s="31"/>
      <c r="C22" s="29"/>
      <c r="D22" s="30"/>
      <c r="E22" s="30"/>
      <c r="F22" s="30"/>
      <c r="G22" s="12"/>
      <c r="H22" s="32">
        <v>3</v>
      </c>
      <c r="J22" s="154">
        <v>33653</v>
      </c>
      <c r="K22" s="154"/>
      <c r="L22" s="154">
        <v>25231</v>
      </c>
      <c r="M22" s="154"/>
      <c r="N22" s="154">
        <v>23235</v>
      </c>
      <c r="O22" s="154"/>
      <c r="P22" s="154">
        <v>19134</v>
      </c>
      <c r="T22" s="89"/>
      <c r="U22" s="122"/>
      <c r="V22" s="81"/>
      <c r="W22" s="77"/>
      <c r="X22" s="119"/>
      <c r="Y22" s="80"/>
      <c r="Z22" s="80"/>
      <c r="AA22" s="105"/>
      <c r="AB22" s="80"/>
      <c r="AC22" s="80"/>
      <c r="AD22" s="5"/>
      <c r="AE22" s="5"/>
    </row>
    <row r="23" spans="1:31" s="8" customFormat="1" ht="18" customHeight="1">
      <c r="A23" s="36" t="s">
        <v>67</v>
      </c>
      <c r="B23" s="36"/>
      <c r="C23" s="29"/>
      <c r="D23" s="30"/>
      <c r="E23" s="30"/>
      <c r="F23" s="30"/>
      <c r="G23" s="33"/>
      <c r="H23" s="14">
        <v>3</v>
      </c>
      <c r="J23" s="154">
        <v>4199</v>
      </c>
      <c r="K23" s="154"/>
      <c r="L23" s="154">
        <v>4758</v>
      </c>
      <c r="M23" s="154"/>
      <c r="N23" s="154">
        <v>2058</v>
      </c>
      <c r="O23" s="154"/>
      <c r="P23" s="154">
        <v>3279</v>
      </c>
      <c r="T23" s="89"/>
      <c r="U23" s="103"/>
      <c r="V23" s="81"/>
      <c r="W23" s="77"/>
      <c r="X23" s="119"/>
      <c r="Y23" s="80"/>
      <c r="Z23" s="80"/>
      <c r="AA23" s="105"/>
      <c r="AB23" s="80"/>
      <c r="AC23" s="80"/>
      <c r="AD23" s="5"/>
      <c r="AE23" s="5"/>
    </row>
    <row r="24" spans="1:31" s="8" customFormat="1" ht="18" customHeight="1">
      <c r="A24" s="3" t="s">
        <v>45</v>
      </c>
      <c r="B24" s="38"/>
      <c r="C24" s="29"/>
      <c r="D24" s="39"/>
      <c r="E24" s="39"/>
      <c r="F24" s="39"/>
      <c r="G24" s="5"/>
      <c r="H24" s="5"/>
      <c r="J24" s="155">
        <f>SUM(J18:J23)</f>
        <v>393166</v>
      </c>
      <c r="K24" s="37"/>
      <c r="L24" s="155">
        <f>SUM(L18:L23)</f>
        <v>323342</v>
      </c>
      <c r="M24" s="28"/>
      <c r="N24" s="155">
        <f>SUM(N18:N23)</f>
        <v>317187</v>
      </c>
      <c r="O24" s="26"/>
      <c r="P24" s="155">
        <f>SUM(P18:P23)</f>
        <v>294880</v>
      </c>
      <c r="T24" s="89"/>
      <c r="U24" s="123"/>
      <c r="V24" s="81"/>
      <c r="W24" s="80"/>
      <c r="X24" s="119"/>
      <c r="Y24" s="80"/>
      <c r="Z24" s="80"/>
      <c r="AA24" s="105"/>
      <c r="AB24" s="80"/>
      <c r="AC24" s="80"/>
      <c r="AD24" s="5"/>
      <c r="AE24" s="5"/>
    </row>
    <row r="25" spans="1:31" s="8" customFormat="1" ht="18" customHeight="1">
      <c r="A25" s="29"/>
      <c r="B25" s="31"/>
      <c r="C25" s="29"/>
      <c r="D25" s="30"/>
      <c r="E25" s="30"/>
      <c r="F25" s="30"/>
      <c r="G25" s="12"/>
      <c r="H25" s="14"/>
      <c r="J25" s="154"/>
      <c r="K25" s="154"/>
      <c r="L25" s="154"/>
      <c r="M25" s="154"/>
      <c r="N25" s="154"/>
      <c r="O25" s="154"/>
      <c r="P25" s="154"/>
      <c r="T25" s="89"/>
      <c r="U25" s="122"/>
      <c r="V25" s="80"/>
      <c r="W25" s="77"/>
      <c r="X25" s="119"/>
      <c r="Y25" s="107"/>
      <c r="Z25" s="80"/>
      <c r="AA25" s="105"/>
      <c r="AB25" s="80"/>
      <c r="AC25" s="107"/>
      <c r="AD25" s="5"/>
      <c r="AE25" s="5"/>
    </row>
    <row r="26" spans="1:31" s="8" customFormat="1" ht="18" customHeight="1">
      <c r="A26" s="3" t="s">
        <v>159</v>
      </c>
      <c r="B26" s="38"/>
      <c r="C26" s="29"/>
      <c r="D26" s="41"/>
      <c r="E26" s="41"/>
      <c r="F26" s="41"/>
      <c r="G26" s="5"/>
      <c r="H26" s="5"/>
      <c r="J26" s="28">
        <f>J15-J24</f>
        <v>2720</v>
      </c>
      <c r="K26" s="37"/>
      <c r="L26" s="28">
        <f>L15-L24</f>
        <v>12659</v>
      </c>
      <c r="M26" s="28"/>
      <c r="N26" s="28">
        <f>N15-N24</f>
        <v>8803</v>
      </c>
      <c r="O26" s="26"/>
      <c r="P26" s="28">
        <f>P15-P24</f>
        <v>17611</v>
      </c>
      <c r="T26" s="109"/>
      <c r="U26" s="103"/>
      <c r="V26" s="81"/>
      <c r="W26" s="77"/>
      <c r="X26" s="77"/>
      <c r="Y26" s="77"/>
      <c r="Z26" s="77"/>
      <c r="AA26" s="77"/>
      <c r="AB26" s="80"/>
      <c r="AC26" s="77"/>
      <c r="AD26" s="5"/>
      <c r="AE26" s="5"/>
    </row>
    <row r="27" spans="1:31" s="8" customFormat="1" ht="18" customHeight="1">
      <c r="A27" s="29"/>
      <c r="B27" s="31"/>
      <c r="C27" s="29"/>
      <c r="D27" s="30"/>
      <c r="E27" s="30"/>
      <c r="F27" s="30"/>
      <c r="G27" s="12"/>
      <c r="H27" s="14"/>
      <c r="J27" s="154"/>
      <c r="K27" s="154"/>
      <c r="L27" s="154"/>
      <c r="M27" s="154"/>
      <c r="N27" s="154"/>
      <c r="O27" s="154"/>
      <c r="P27" s="154"/>
      <c r="T27" s="89"/>
      <c r="U27" s="122"/>
      <c r="V27" s="80"/>
      <c r="W27" s="77"/>
      <c r="X27" s="119"/>
      <c r="Y27" s="107"/>
      <c r="Z27" s="80"/>
      <c r="AA27" s="105"/>
      <c r="AB27" s="80"/>
      <c r="AC27" s="107"/>
      <c r="AD27" s="5"/>
      <c r="AE27" s="5"/>
    </row>
    <row r="28" spans="1:31" s="8" customFormat="1" ht="18" customHeight="1">
      <c r="A28" s="3" t="s">
        <v>158</v>
      </c>
      <c r="B28" s="31"/>
      <c r="C28" s="42"/>
      <c r="D28" s="41"/>
      <c r="E28" s="41"/>
      <c r="F28" s="41"/>
      <c r="G28" s="43"/>
      <c r="H28" s="43"/>
      <c r="I28" s="156"/>
      <c r="J28" s="236">
        <v>1868</v>
      </c>
      <c r="K28" s="28"/>
      <c r="L28" s="236">
        <v>3001</v>
      </c>
      <c r="M28" s="28"/>
      <c r="N28" s="236">
        <v>1784</v>
      </c>
      <c r="O28" s="28"/>
      <c r="P28" s="236">
        <v>3578</v>
      </c>
      <c r="T28" s="109"/>
      <c r="U28" s="103"/>
      <c r="V28" s="81"/>
      <c r="W28" s="77"/>
      <c r="X28" s="77"/>
      <c r="Y28" s="77"/>
      <c r="Z28" s="77"/>
      <c r="AA28" s="77"/>
      <c r="AB28" s="80"/>
      <c r="AC28" s="77"/>
      <c r="AD28" s="5"/>
      <c r="AE28" s="5"/>
    </row>
    <row r="29" spans="1:31" s="8" customFormat="1" ht="18" customHeight="1">
      <c r="A29" s="29"/>
      <c r="B29" s="31"/>
      <c r="C29" s="29"/>
      <c r="D29" s="30"/>
      <c r="E29" s="30"/>
      <c r="F29" s="30"/>
      <c r="G29" s="12"/>
      <c r="H29" s="14"/>
      <c r="J29" s="154"/>
      <c r="K29" s="154"/>
      <c r="L29" s="154"/>
      <c r="M29" s="154"/>
      <c r="N29" s="154"/>
      <c r="O29" s="154"/>
      <c r="P29" s="154"/>
      <c r="T29" s="89"/>
      <c r="U29" s="122"/>
      <c r="V29" s="80"/>
      <c r="W29" s="77"/>
      <c r="X29" s="119"/>
      <c r="Y29" s="107"/>
      <c r="Z29" s="80"/>
      <c r="AA29" s="105"/>
      <c r="AB29" s="80"/>
      <c r="AC29" s="107"/>
      <c r="AD29" s="5"/>
      <c r="AE29" s="5"/>
    </row>
    <row r="30" spans="1:31" s="8" customFormat="1" ht="18" customHeight="1">
      <c r="A30" s="44" t="s">
        <v>160</v>
      </c>
      <c r="B30" s="38"/>
      <c r="C30" s="42"/>
      <c r="D30" s="41"/>
      <c r="E30" s="41"/>
      <c r="F30" s="41"/>
      <c r="G30" s="5"/>
      <c r="H30" s="5"/>
      <c r="J30" s="2">
        <f>J26-J28</f>
        <v>852</v>
      </c>
      <c r="K30" s="37"/>
      <c r="L30" s="2">
        <f>L26-L28</f>
        <v>9658</v>
      </c>
      <c r="M30" s="2"/>
      <c r="N30" s="2">
        <f>N26-N28</f>
        <v>7019</v>
      </c>
      <c r="O30" s="26"/>
      <c r="P30" s="2">
        <f>P26-P28</f>
        <v>14033</v>
      </c>
      <c r="T30" s="91"/>
      <c r="U30" s="103"/>
      <c r="V30" s="83"/>
      <c r="W30" s="77"/>
      <c r="X30" s="119"/>
      <c r="Y30" s="73"/>
      <c r="Z30" s="77"/>
      <c r="AA30" s="111"/>
      <c r="AB30" s="80"/>
      <c r="AC30" s="73"/>
      <c r="AD30" s="5"/>
      <c r="AE30" s="5"/>
    </row>
    <row r="31" spans="1:31" s="8" customFormat="1" ht="18" customHeight="1">
      <c r="A31" s="29"/>
      <c r="B31" s="31"/>
      <c r="C31" s="29"/>
      <c r="D31" s="30"/>
      <c r="E31" s="30"/>
      <c r="F31" s="30"/>
      <c r="G31" s="12"/>
      <c r="H31" s="14"/>
      <c r="J31" s="154"/>
      <c r="K31" s="154"/>
      <c r="L31" s="154"/>
      <c r="M31" s="154"/>
      <c r="N31" s="154"/>
      <c r="O31" s="154"/>
      <c r="P31" s="154"/>
      <c r="T31" s="89"/>
      <c r="U31" s="122"/>
      <c r="V31" s="80"/>
      <c r="W31" s="77"/>
      <c r="X31" s="119"/>
      <c r="Y31" s="107"/>
      <c r="Z31" s="80"/>
      <c r="AA31" s="105"/>
      <c r="AB31" s="80"/>
      <c r="AC31" s="107"/>
      <c r="AD31" s="5"/>
      <c r="AE31" s="5"/>
    </row>
    <row r="32" spans="1:31" s="8" customFormat="1" ht="18" customHeight="1">
      <c r="A32" s="3" t="s">
        <v>66</v>
      </c>
      <c r="B32" s="29"/>
      <c r="C32" s="197"/>
      <c r="D32" s="41"/>
      <c r="E32" s="41"/>
      <c r="F32" s="41"/>
      <c r="G32" s="5"/>
      <c r="H32" s="5"/>
      <c r="J32" s="37"/>
      <c r="K32" s="37"/>
      <c r="L32" s="2"/>
      <c r="M32" s="2"/>
      <c r="N32" s="2"/>
      <c r="O32" s="26"/>
      <c r="P32" s="2"/>
      <c r="T32" s="91"/>
      <c r="U32" s="103"/>
      <c r="V32" s="83"/>
      <c r="W32" s="80"/>
      <c r="X32" s="119"/>
      <c r="Y32" s="77"/>
      <c r="Z32" s="77"/>
      <c r="AA32" s="77"/>
      <c r="AB32" s="80"/>
      <c r="AC32" s="77"/>
      <c r="AD32" s="5"/>
      <c r="AE32" s="5"/>
    </row>
    <row r="33" spans="1:31" s="8" customFormat="1" ht="18" customHeight="1">
      <c r="A33" s="29" t="s">
        <v>204</v>
      </c>
      <c r="B33" s="29"/>
      <c r="C33" s="197"/>
      <c r="D33" s="41"/>
      <c r="E33" s="41"/>
      <c r="F33" s="41"/>
      <c r="G33" s="5"/>
      <c r="H33" s="5"/>
      <c r="J33" s="37"/>
      <c r="K33" s="37"/>
      <c r="L33" s="2"/>
      <c r="M33" s="2"/>
      <c r="N33" s="2"/>
      <c r="O33" s="37"/>
      <c r="P33" s="2"/>
      <c r="T33" s="91"/>
      <c r="U33" s="103"/>
      <c r="V33" s="83"/>
      <c r="W33" s="80"/>
      <c r="X33" s="119"/>
      <c r="Y33" s="77"/>
      <c r="Z33" s="77"/>
      <c r="AA33" s="77"/>
      <c r="AB33" s="80"/>
      <c r="AC33" s="77"/>
      <c r="AD33" s="5"/>
      <c r="AE33" s="5"/>
    </row>
    <row r="34" spans="1:31" s="8" customFormat="1" ht="18" customHeight="1">
      <c r="A34" s="29" t="s">
        <v>205</v>
      </c>
      <c r="B34" s="29"/>
      <c r="C34" s="197"/>
      <c r="D34" s="41"/>
      <c r="E34" s="41"/>
      <c r="F34" s="41"/>
      <c r="G34" s="5"/>
      <c r="H34" s="5"/>
      <c r="J34" s="37"/>
      <c r="K34" s="37"/>
      <c r="L34" s="2"/>
      <c r="M34" s="2"/>
      <c r="N34" s="2"/>
      <c r="O34" s="37"/>
      <c r="P34" s="2"/>
      <c r="T34" s="91"/>
      <c r="U34" s="103"/>
      <c r="V34" s="83"/>
      <c r="W34" s="80"/>
      <c r="X34" s="119"/>
      <c r="Y34" s="77"/>
      <c r="Z34" s="77"/>
      <c r="AA34" s="77"/>
      <c r="AB34" s="80"/>
      <c r="AC34" s="77"/>
      <c r="AD34" s="5"/>
      <c r="AE34" s="5"/>
    </row>
    <row r="35" spans="1:31" s="8" customFormat="1" ht="18" customHeight="1">
      <c r="A35" s="251" t="s">
        <v>5</v>
      </c>
      <c r="B35" s="29" t="s">
        <v>206</v>
      </c>
      <c r="C35" s="197"/>
      <c r="D35" s="41"/>
      <c r="E35" s="41"/>
      <c r="F35" s="41"/>
      <c r="G35" s="5"/>
      <c r="H35" s="5"/>
      <c r="J35" s="37"/>
      <c r="K35" s="37"/>
      <c r="L35" s="2"/>
      <c r="M35" s="2"/>
      <c r="N35" s="2"/>
      <c r="O35" s="37"/>
      <c r="P35" s="2"/>
      <c r="T35" s="91"/>
      <c r="U35" s="103"/>
      <c r="V35" s="83"/>
      <c r="W35" s="80"/>
      <c r="X35" s="119"/>
      <c r="Y35" s="77"/>
      <c r="Z35" s="77"/>
      <c r="AA35" s="77"/>
      <c r="AB35" s="80"/>
      <c r="AC35" s="77"/>
      <c r="AD35" s="5"/>
      <c r="AE35" s="5"/>
    </row>
    <row r="36" spans="1:31" s="8" customFormat="1" ht="18" customHeight="1">
      <c r="A36" s="251"/>
      <c r="B36" s="29" t="s">
        <v>207</v>
      </c>
      <c r="C36" s="197"/>
      <c r="D36" s="41"/>
      <c r="E36" s="41"/>
      <c r="F36" s="41"/>
      <c r="G36" s="5"/>
      <c r="H36" s="5"/>
      <c r="J36" s="265">
        <v>157</v>
      </c>
      <c r="K36" s="37"/>
      <c r="L36" s="157">
        <v>0</v>
      </c>
      <c r="M36" s="2"/>
      <c r="N36" s="157">
        <v>104</v>
      </c>
      <c r="O36" s="26"/>
      <c r="P36" s="157">
        <v>0</v>
      </c>
      <c r="T36" s="91"/>
      <c r="U36" s="103"/>
      <c r="V36" s="83"/>
      <c r="W36" s="80"/>
      <c r="X36" s="119"/>
      <c r="Y36" s="77"/>
      <c r="Z36" s="77"/>
      <c r="AA36" s="77"/>
      <c r="AB36" s="80"/>
      <c r="AC36" s="77"/>
      <c r="AD36" s="5"/>
      <c r="AE36" s="5"/>
    </row>
    <row r="37" spans="1:31" s="8" customFormat="1" ht="18" customHeight="1">
      <c r="A37" s="29"/>
      <c r="B37" s="31"/>
      <c r="C37" s="29"/>
      <c r="D37" s="30"/>
      <c r="E37" s="30"/>
      <c r="F37" s="30"/>
      <c r="G37" s="12"/>
      <c r="H37" s="14"/>
      <c r="J37" s="154"/>
      <c r="K37" s="154"/>
      <c r="L37" s="154"/>
      <c r="M37" s="154"/>
      <c r="N37" s="154"/>
      <c r="O37" s="154"/>
      <c r="P37" s="154"/>
      <c r="T37" s="89"/>
      <c r="U37" s="122"/>
      <c r="V37" s="80"/>
      <c r="W37" s="77"/>
      <c r="X37" s="119"/>
      <c r="Y37" s="107"/>
      <c r="Z37" s="80"/>
      <c r="AA37" s="105"/>
      <c r="AB37" s="80"/>
      <c r="AC37" s="107"/>
      <c r="AD37" s="5"/>
      <c r="AE37" s="5"/>
    </row>
    <row r="38" spans="1:31" s="8" customFormat="1" ht="18" customHeight="1">
      <c r="A38" s="16" t="s">
        <v>148</v>
      </c>
      <c r="B38" s="38"/>
      <c r="C38" s="42"/>
      <c r="D38" s="41"/>
      <c r="E38" s="41"/>
      <c r="F38" s="41"/>
      <c r="G38" s="5"/>
      <c r="H38" s="5"/>
      <c r="J38" s="37"/>
      <c r="K38" s="37"/>
      <c r="L38" s="2"/>
      <c r="M38" s="2"/>
      <c r="N38" s="2"/>
      <c r="O38" s="26"/>
      <c r="P38" s="2"/>
      <c r="T38" s="91"/>
      <c r="U38" s="103"/>
      <c r="V38" s="83"/>
      <c r="W38" s="80"/>
      <c r="X38" s="119"/>
      <c r="Y38" s="77"/>
      <c r="Z38" s="77"/>
      <c r="AA38" s="77"/>
      <c r="AB38" s="80"/>
      <c r="AC38" s="77"/>
      <c r="AD38" s="5"/>
      <c r="AE38" s="5"/>
    </row>
    <row r="39" spans="1:31" s="8" customFormat="1" ht="18" customHeight="1" thickBot="1">
      <c r="A39" s="16" t="s">
        <v>161</v>
      </c>
      <c r="C39" s="42"/>
      <c r="D39" s="41"/>
      <c r="E39" s="41"/>
      <c r="F39" s="41"/>
      <c r="G39" s="5"/>
      <c r="H39" s="5"/>
      <c r="J39" s="158">
        <f>SUM(J30:J36)</f>
        <v>1009</v>
      </c>
      <c r="K39" s="37"/>
      <c r="L39" s="158">
        <f>SUM(L30:L36)</f>
        <v>9658</v>
      </c>
      <c r="M39" s="27"/>
      <c r="N39" s="158">
        <f>SUM(N30:N36)</f>
        <v>7123</v>
      </c>
      <c r="O39" s="26"/>
      <c r="P39" s="158">
        <f>SUM(P30:P36)</f>
        <v>14033</v>
      </c>
      <c r="T39" s="83"/>
      <c r="U39" s="83"/>
      <c r="V39" s="83"/>
      <c r="W39" s="80"/>
      <c r="X39" s="119"/>
      <c r="Y39" s="77"/>
      <c r="Z39" s="80"/>
      <c r="AA39" s="77"/>
      <c r="AB39" s="80"/>
      <c r="AC39" s="77"/>
      <c r="AD39" s="5"/>
      <c r="AE39" s="5"/>
    </row>
    <row r="40" spans="1:31" s="8" customFormat="1" ht="6" customHeight="1" thickTop="1">
      <c r="A40" s="16"/>
      <c r="B40" s="38"/>
      <c r="C40" s="42"/>
      <c r="D40" s="41"/>
      <c r="E40" s="41"/>
      <c r="F40" s="41"/>
      <c r="G40" s="5"/>
      <c r="H40" s="5"/>
      <c r="J40" s="27"/>
      <c r="K40" s="37"/>
      <c r="L40" s="27"/>
      <c r="M40" s="27"/>
      <c r="N40" s="27"/>
      <c r="O40" s="26"/>
      <c r="P40" s="27"/>
      <c r="T40" s="91"/>
      <c r="U40" s="118"/>
      <c r="V40" s="118"/>
      <c r="W40" s="80"/>
      <c r="X40" s="80"/>
      <c r="Y40" s="80"/>
      <c r="Z40" s="80"/>
      <c r="AA40" s="80"/>
      <c r="AB40" s="80"/>
      <c r="AC40" s="80"/>
      <c r="AD40" s="5"/>
      <c r="AE40" s="5"/>
    </row>
    <row r="41" spans="1:31" s="8" customFormat="1" ht="21.75">
      <c r="A41" s="16"/>
      <c r="B41" s="38"/>
      <c r="C41" s="42"/>
      <c r="D41" s="41"/>
      <c r="E41" s="41"/>
      <c r="F41" s="41"/>
      <c r="G41" s="5"/>
      <c r="H41" s="5"/>
      <c r="J41" s="27"/>
      <c r="K41" s="37"/>
      <c r="L41" s="27"/>
      <c r="M41" s="27"/>
      <c r="N41" s="27"/>
      <c r="O41" s="26"/>
      <c r="P41" s="27"/>
      <c r="T41" s="91"/>
      <c r="U41" s="118"/>
      <c r="V41" s="118"/>
      <c r="W41" s="80"/>
      <c r="X41" s="80"/>
      <c r="Y41" s="80"/>
      <c r="Z41" s="80"/>
      <c r="AA41" s="80"/>
      <c r="AB41" s="80"/>
      <c r="AC41" s="80"/>
      <c r="AD41" s="5"/>
      <c r="AE41" s="5"/>
    </row>
    <row r="42" spans="1:31" s="8" customFormat="1" ht="21.75">
      <c r="A42" s="16"/>
      <c r="B42" s="38"/>
      <c r="C42" s="42"/>
      <c r="D42" s="41"/>
      <c r="E42" s="41"/>
      <c r="F42" s="41"/>
      <c r="G42" s="5"/>
      <c r="H42" s="5"/>
      <c r="J42" s="27"/>
      <c r="K42" s="37"/>
      <c r="L42" s="27"/>
      <c r="M42" s="27"/>
      <c r="N42" s="27"/>
      <c r="O42" s="26"/>
      <c r="P42" s="27"/>
      <c r="T42" s="91"/>
      <c r="U42" s="118"/>
      <c r="V42" s="118"/>
      <c r="W42" s="80"/>
      <c r="X42" s="80"/>
      <c r="Y42" s="80"/>
      <c r="Z42" s="80"/>
      <c r="AA42" s="80"/>
      <c r="AB42" s="80"/>
      <c r="AC42" s="80"/>
      <c r="AD42" s="5"/>
      <c r="AE42" s="5"/>
    </row>
    <row r="43" spans="1:31" s="8" customFormat="1" ht="21.75">
      <c r="A43" s="16"/>
      <c r="B43" s="38"/>
      <c r="C43" s="42"/>
      <c r="D43" s="41"/>
      <c r="E43" s="41"/>
      <c r="F43" s="41"/>
      <c r="G43" s="5"/>
      <c r="H43" s="5"/>
      <c r="J43" s="27"/>
      <c r="K43" s="37"/>
      <c r="L43" s="27"/>
      <c r="M43" s="27"/>
      <c r="N43" s="27"/>
      <c r="O43" s="26"/>
      <c r="P43" s="27"/>
      <c r="T43" s="91"/>
      <c r="U43" s="118"/>
      <c r="V43" s="118"/>
      <c r="W43" s="80"/>
      <c r="X43" s="80"/>
      <c r="Y43" s="80"/>
      <c r="Z43" s="80"/>
      <c r="AA43" s="80"/>
      <c r="AB43" s="80"/>
      <c r="AC43" s="80"/>
      <c r="AD43" s="5"/>
      <c r="AE43" s="5"/>
    </row>
    <row r="44" spans="1:31" s="8" customFormat="1" ht="21.75">
      <c r="A44" s="16"/>
      <c r="B44" s="38"/>
      <c r="C44" s="42"/>
      <c r="D44" s="41"/>
      <c r="E44" s="41"/>
      <c r="F44" s="41"/>
      <c r="G44" s="5"/>
      <c r="H44" s="5"/>
      <c r="J44" s="27"/>
      <c r="K44" s="37"/>
      <c r="L44" s="27"/>
      <c r="M44" s="27"/>
      <c r="N44" s="27"/>
      <c r="O44" s="26"/>
      <c r="P44" s="27"/>
      <c r="T44" s="91"/>
      <c r="U44" s="118"/>
      <c r="V44" s="118"/>
      <c r="W44" s="80"/>
      <c r="X44" s="80"/>
      <c r="Y44" s="80"/>
      <c r="Z44" s="80"/>
      <c r="AA44" s="80"/>
      <c r="AB44" s="80"/>
      <c r="AC44" s="80"/>
      <c r="AD44" s="5"/>
      <c r="AE44" s="5"/>
    </row>
    <row r="45" spans="1:31" s="8" customFormat="1" ht="21.75">
      <c r="A45" s="16"/>
      <c r="B45" s="38"/>
      <c r="C45" s="42"/>
      <c r="D45" s="41"/>
      <c r="E45" s="41"/>
      <c r="F45" s="41"/>
      <c r="G45" s="5"/>
      <c r="H45" s="5"/>
      <c r="J45" s="27"/>
      <c r="K45" s="37"/>
      <c r="L45" s="27"/>
      <c r="M45" s="27"/>
      <c r="N45" s="27"/>
      <c r="O45" s="26"/>
      <c r="P45" s="27"/>
      <c r="T45" s="91"/>
      <c r="U45" s="118"/>
      <c r="V45" s="118"/>
      <c r="W45" s="80"/>
      <c r="X45" s="80"/>
      <c r="Y45" s="80"/>
      <c r="Z45" s="80"/>
      <c r="AA45" s="80"/>
      <c r="AB45" s="80"/>
      <c r="AC45" s="80"/>
      <c r="AD45" s="5"/>
      <c r="AE45" s="5"/>
    </row>
    <row r="46" spans="1:31" s="8" customFormat="1" ht="21.75">
      <c r="A46" s="16"/>
      <c r="B46" s="38"/>
      <c r="C46" s="42"/>
      <c r="D46" s="41"/>
      <c r="E46" s="41"/>
      <c r="F46" s="41"/>
      <c r="G46" s="5"/>
      <c r="H46" s="5"/>
      <c r="J46" s="27"/>
      <c r="K46" s="37"/>
      <c r="L46" s="27"/>
      <c r="M46" s="27"/>
      <c r="N46" s="27"/>
      <c r="O46" s="26"/>
      <c r="P46" s="27"/>
      <c r="T46" s="91"/>
      <c r="U46" s="118"/>
      <c r="V46" s="118"/>
      <c r="W46" s="80"/>
      <c r="X46" s="80"/>
      <c r="Y46" s="80"/>
      <c r="Z46" s="80"/>
      <c r="AA46" s="80"/>
      <c r="AB46" s="80"/>
      <c r="AC46" s="80"/>
      <c r="AD46" s="5"/>
      <c r="AE46" s="5"/>
    </row>
    <row r="47" spans="1:31" s="8" customFormat="1" ht="18" customHeight="1">
      <c r="A47" s="146" t="str">
        <f>A1</f>
        <v>PORN PROM METAL PUBLIC COMPANY LIMITED AND ITS SUBSIDIARIES</v>
      </c>
      <c r="B47" s="5"/>
      <c r="C47" s="5"/>
      <c r="D47" s="5"/>
      <c r="E47" s="5"/>
      <c r="F47" s="5"/>
      <c r="G47" s="6"/>
      <c r="H47" s="6"/>
      <c r="I47" s="2"/>
      <c r="J47" s="7"/>
      <c r="K47" s="21"/>
      <c r="L47" s="5"/>
      <c r="M47" s="5"/>
      <c r="O47" s="168"/>
      <c r="P47" s="168" t="s">
        <v>141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8" customFormat="1" ht="18" customHeight="1">
      <c r="A48" s="147" t="s">
        <v>63</v>
      </c>
      <c r="B48" s="5"/>
      <c r="C48" s="5"/>
      <c r="D48" s="5"/>
      <c r="E48" s="5"/>
      <c r="F48" s="5"/>
      <c r="G48" s="6"/>
      <c r="H48" s="6"/>
      <c r="I48" s="2"/>
      <c r="J48" s="7"/>
      <c r="K48" s="143"/>
      <c r="L48" s="5"/>
      <c r="M48" s="5"/>
      <c r="O48" s="143"/>
      <c r="P48" s="143" t="s">
        <v>142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8" customFormat="1" ht="18" customHeight="1">
      <c r="A49" s="146" t="s">
        <v>179</v>
      </c>
      <c r="B49" s="5"/>
      <c r="C49" s="5"/>
      <c r="D49" s="5"/>
      <c r="E49" s="5"/>
      <c r="F49" s="5"/>
      <c r="G49" s="6"/>
      <c r="H49" s="6"/>
      <c r="I49" s="2"/>
      <c r="J49" s="7"/>
      <c r="K49" s="2"/>
      <c r="L49" s="5"/>
      <c r="M49" s="5"/>
      <c r="P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8" customFormat="1" ht="18" customHeight="1">
      <c r="A50" s="3"/>
      <c r="B50" s="38"/>
      <c r="C50" s="29"/>
      <c r="D50" s="41"/>
      <c r="E50" s="41"/>
      <c r="F50" s="41"/>
      <c r="G50" s="5"/>
      <c r="H50" s="5"/>
      <c r="J50" s="28"/>
      <c r="K50" s="37"/>
      <c r="L50" s="28"/>
      <c r="M50" s="28"/>
      <c r="N50" s="28"/>
      <c r="O50" s="26"/>
      <c r="P50" s="28"/>
      <c r="T50" s="109"/>
      <c r="U50" s="103"/>
      <c r="V50" s="81"/>
      <c r="W50" s="77"/>
      <c r="X50" s="77"/>
      <c r="Y50" s="77"/>
      <c r="Z50" s="77"/>
      <c r="AA50" s="77"/>
      <c r="AB50" s="80"/>
      <c r="AC50" s="77"/>
      <c r="AD50" s="5"/>
      <c r="AE50" s="5"/>
    </row>
    <row r="51" spans="7:31" s="8" customFormat="1" ht="18" customHeight="1">
      <c r="G51" s="5"/>
      <c r="J51" s="274" t="s">
        <v>75</v>
      </c>
      <c r="K51" s="274"/>
      <c r="L51" s="274"/>
      <c r="M51" s="274"/>
      <c r="N51" s="274"/>
      <c r="O51" s="274"/>
      <c r="P51" s="27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7:31" s="8" customFormat="1" ht="18" customHeight="1">
      <c r="G52" s="5"/>
      <c r="J52" s="273" t="s">
        <v>77</v>
      </c>
      <c r="K52" s="273"/>
      <c r="L52" s="273"/>
      <c r="M52" s="148"/>
      <c r="N52" s="268" t="s">
        <v>78</v>
      </c>
      <c r="O52" s="268"/>
      <c r="P52" s="268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7:31" s="8" customFormat="1" ht="18" customHeight="1">
      <c r="G53" s="5"/>
      <c r="J53" s="274" t="s">
        <v>79</v>
      </c>
      <c r="K53" s="274"/>
      <c r="L53" s="274"/>
      <c r="M53" s="148"/>
      <c r="N53" s="269" t="s">
        <v>79</v>
      </c>
      <c r="O53" s="269"/>
      <c r="P53" s="269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" customFormat="1" ht="18" customHeight="1">
      <c r="A54" s="150"/>
      <c r="B54" s="150"/>
      <c r="C54" s="150"/>
      <c r="D54" s="150"/>
      <c r="E54" s="150"/>
      <c r="F54" s="150"/>
      <c r="G54" s="143"/>
      <c r="J54" s="152">
        <v>2017</v>
      </c>
      <c r="L54" s="152">
        <v>2016</v>
      </c>
      <c r="M54" s="7"/>
      <c r="N54" s="153">
        <f>J54</f>
        <v>2017</v>
      </c>
      <c r="P54" s="153">
        <f>L54</f>
        <v>2016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" customFormat="1" ht="18" customHeight="1">
      <c r="A55" s="18" t="s">
        <v>134</v>
      </c>
      <c r="B55" s="38"/>
      <c r="C55" s="42"/>
      <c r="D55" s="41"/>
      <c r="E55" s="41"/>
      <c r="F55" s="41"/>
      <c r="G55" s="41"/>
      <c r="J55" s="240"/>
      <c r="K55" s="37"/>
      <c r="L55" s="2"/>
      <c r="M55" s="2"/>
      <c r="N55" s="2"/>
      <c r="O55" s="37"/>
      <c r="P55" s="2"/>
      <c r="T55" s="91"/>
      <c r="U55" s="118"/>
      <c r="V55" s="118"/>
      <c r="W55" s="80"/>
      <c r="X55" s="119"/>
      <c r="Y55" s="80"/>
      <c r="Z55" s="80"/>
      <c r="AA55" s="80"/>
      <c r="AB55" s="80"/>
      <c r="AC55" s="80"/>
      <c r="AD55" s="5"/>
      <c r="AE55" s="5"/>
    </row>
    <row r="56" spans="1:31" s="8" customFormat="1" ht="18" customHeight="1">
      <c r="A56" s="18"/>
      <c r="B56" s="38" t="s">
        <v>116</v>
      </c>
      <c r="C56" s="42"/>
      <c r="D56" s="41"/>
      <c r="E56" s="41"/>
      <c r="F56" s="41"/>
      <c r="G56" s="41"/>
      <c r="J56" s="240"/>
      <c r="K56" s="37"/>
      <c r="L56" s="2"/>
      <c r="M56" s="2"/>
      <c r="N56" s="2"/>
      <c r="O56" s="37"/>
      <c r="P56" s="2"/>
      <c r="T56" s="81"/>
      <c r="U56" s="103"/>
      <c r="V56" s="81"/>
      <c r="W56" s="80"/>
      <c r="X56" s="119"/>
      <c r="Y56" s="77"/>
      <c r="Z56" s="80"/>
      <c r="AA56" s="77"/>
      <c r="AB56" s="77"/>
      <c r="AC56" s="77"/>
      <c r="AD56" s="5"/>
      <c r="AE56" s="5"/>
    </row>
    <row r="57" spans="1:31" s="8" customFormat="1" ht="18" customHeight="1">
      <c r="A57" s="18"/>
      <c r="B57" s="18"/>
      <c r="C57" s="59" t="s">
        <v>99</v>
      </c>
      <c r="D57" s="41"/>
      <c r="E57" s="41"/>
      <c r="F57" s="41"/>
      <c r="G57" s="41"/>
      <c r="J57" s="28">
        <f>J59-J58</f>
        <v>2343</v>
      </c>
      <c r="K57" s="37"/>
      <c r="L57" s="28">
        <f>L59-L58</f>
        <v>10924</v>
      </c>
      <c r="M57" s="2"/>
      <c r="N57" s="28">
        <f>N59-N58</f>
        <v>7019</v>
      </c>
      <c r="O57" s="26"/>
      <c r="P57" s="28">
        <f>P59-P58</f>
        <v>14033</v>
      </c>
      <c r="T57" s="122"/>
      <c r="U57" s="103"/>
      <c r="V57" s="81"/>
      <c r="W57" s="80"/>
      <c r="X57" s="119"/>
      <c r="Y57" s="77"/>
      <c r="Z57" s="80"/>
      <c r="AA57" s="77"/>
      <c r="AB57" s="77"/>
      <c r="AC57" s="77"/>
      <c r="AD57" s="5"/>
      <c r="AE57" s="5"/>
    </row>
    <row r="58" spans="2:31" s="8" customFormat="1" ht="18" customHeight="1">
      <c r="B58" s="18"/>
      <c r="C58" s="59" t="s">
        <v>94</v>
      </c>
      <c r="D58" s="41"/>
      <c r="E58" s="41"/>
      <c r="F58" s="41"/>
      <c r="G58" s="41"/>
      <c r="J58" s="2">
        <v>-1491</v>
      </c>
      <c r="K58" s="37"/>
      <c r="L58" s="2">
        <v>-1266</v>
      </c>
      <c r="M58" s="2"/>
      <c r="N58" s="2">
        <v>0</v>
      </c>
      <c r="O58" s="26"/>
      <c r="P58" s="2">
        <v>0</v>
      </c>
      <c r="T58" s="81"/>
      <c r="U58" s="103"/>
      <c r="V58" s="81"/>
      <c r="W58" s="77"/>
      <c r="X58" s="119"/>
      <c r="Y58" s="77"/>
      <c r="Z58" s="80"/>
      <c r="AA58" s="77"/>
      <c r="AB58" s="77"/>
      <c r="AC58" s="77"/>
      <c r="AD58" s="5"/>
      <c r="AE58" s="5"/>
    </row>
    <row r="59" spans="2:31" s="8" customFormat="1" ht="18" customHeight="1" thickBot="1">
      <c r="B59" s="18"/>
      <c r="C59" s="42"/>
      <c r="D59" s="41"/>
      <c r="E59" s="41"/>
      <c r="F59" s="41"/>
      <c r="G59" s="41"/>
      <c r="J59" s="159">
        <f>J30</f>
        <v>852</v>
      </c>
      <c r="K59" s="37"/>
      <c r="L59" s="159">
        <f>L30</f>
        <v>9658</v>
      </c>
      <c r="M59" s="2"/>
      <c r="N59" s="159">
        <f>N30</f>
        <v>7019</v>
      </c>
      <c r="O59" s="26"/>
      <c r="P59" s="159">
        <f>P30</f>
        <v>14033</v>
      </c>
      <c r="T59" s="81"/>
      <c r="U59" s="103"/>
      <c r="V59" s="81"/>
      <c r="W59" s="77"/>
      <c r="X59" s="119"/>
      <c r="Y59" s="73"/>
      <c r="Z59" s="80"/>
      <c r="AA59" s="77"/>
      <c r="AB59" s="77"/>
      <c r="AC59" s="77"/>
      <c r="AD59" s="5"/>
      <c r="AE59" s="5"/>
    </row>
    <row r="60" spans="1:31" s="8" customFormat="1" ht="18" customHeight="1" thickTop="1">
      <c r="A60" s="18"/>
      <c r="B60" s="38"/>
      <c r="C60" s="42"/>
      <c r="D60" s="41"/>
      <c r="E60" s="41"/>
      <c r="F60" s="41"/>
      <c r="G60" s="41"/>
      <c r="J60" s="240"/>
      <c r="K60" s="37"/>
      <c r="L60" s="2"/>
      <c r="M60" s="2"/>
      <c r="N60" s="2"/>
      <c r="O60" s="37"/>
      <c r="P60" s="2"/>
      <c r="T60" s="81"/>
      <c r="U60" s="103"/>
      <c r="V60" s="81"/>
      <c r="W60" s="80"/>
      <c r="X60" s="119"/>
      <c r="Y60" s="77"/>
      <c r="Z60" s="80"/>
      <c r="AA60" s="77"/>
      <c r="AB60" s="77"/>
      <c r="AC60" s="77"/>
      <c r="AD60" s="5"/>
      <c r="AE60" s="5"/>
    </row>
    <row r="61" spans="1:31" s="8" customFormat="1" ht="18" customHeight="1">
      <c r="A61" s="18" t="s">
        <v>218</v>
      </c>
      <c r="B61" s="38"/>
      <c r="C61" s="42"/>
      <c r="D61" s="41"/>
      <c r="E61" s="41"/>
      <c r="F61" s="41"/>
      <c r="G61" s="41"/>
      <c r="J61" s="240"/>
      <c r="K61" s="37"/>
      <c r="L61" s="2"/>
      <c r="M61" s="2"/>
      <c r="N61" s="2"/>
      <c r="O61" s="37"/>
      <c r="P61" s="2"/>
      <c r="T61" s="91"/>
      <c r="U61" s="118"/>
      <c r="V61" s="118"/>
      <c r="W61" s="80"/>
      <c r="X61" s="119"/>
      <c r="Y61" s="80"/>
      <c r="Z61" s="80"/>
      <c r="AA61" s="80"/>
      <c r="AB61" s="80"/>
      <c r="AC61" s="80"/>
      <c r="AD61" s="5"/>
      <c r="AE61" s="5"/>
    </row>
    <row r="62" spans="1:31" s="8" customFormat="1" ht="18" customHeight="1">
      <c r="A62" s="18"/>
      <c r="B62" s="38" t="s">
        <v>116</v>
      </c>
      <c r="C62" s="42"/>
      <c r="D62" s="41"/>
      <c r="E62" s="41"/>
      <c r="F62" s="41"/>
      <c r="G62" s="41"/>
      <c r="J62" s="240"/>
      <c r="K62" s="37"/>
      <c r="L62" s="2"/>
      <c r="M62" s="2"/>
      <c r="N62" s="2"/>
      <c r="O62" s="37"/>
      <c r="P62" s="2"/>
      <c r="T62" s="81"/>
      <c r="U62" s="103"/>
      <c r="V62" s="81"/>
      <c r="W62" s="80"/>
      <c r="X62" s="119"/>
      <c r="Y62" s="77"/>
      <c r="Z62" s="80"/>
      <c r="AA62" s="77"/>
      <c r="AB62" s="77"/>
      <c r="AC62" s="77"/>
      <c r="AD62" s="5"/>
      <c r="AE62" s="5"/>
    </row>
    <row r="63" spans="1:31" s="8" customFormat="1" ht="18" customHeight="1">
      <c r="A63" s="18"/>
      <c r="B63" s="18"/>
      <c r="C63" s="59" t="s">
        <v>99</v>
      </c>
      <c r="D63" s="41"/>
      <c r="E63" s="41"/>
      <c r="F63" s="41"/>
      <c r="G63" s="41"/>
      <c r="J63" s="28">
        <f>J65-J64</f>
        <v>2500</v>
      </c>
      <c r="K63" s="37"/>
      <c r="L63" s="28">
        <f>L65-L64</f>
        <v>10924</v>
      </c>
      <c r="M63" s="2"/>
      <c r="N63" s="28">
        <f>N65-N64</f>
        <v>7123</v>
      </c>
      <c r="O63" s="26"/>
      <c r="P63" s="28">
        <f>P65-P64</f>
        <v>14033</v>
      </c>
      <c r="T63" s="122"/>
      <c r="U63" s="103"/>
      <c r="V63" s="81"/>
      <c r="W63" s="80"/>
      <c r="X63" s="119"/>
      <c r="Y63" s="77"/>
      <c r="Z63" s="80"/>
      <c r="AA63" s="77"/>
      <c r="AB63" s="77"/>
      <c r="AC63" s="77"/>
      <c r="AD63" s="5"/>
      <c r="AE63" s="5"/>
    </row>
    <row r="64" spans="2:31" s="8" customFormat="1" ht="18" customHeight="1">
      <c r="B64" s="18"/>
      <c r="C64" s="59" t="s">
        <v>94</v>
      </c>
      <c r="D64" s="41"/>
      <c r="E64" s="41"/>
      <c r="F64" s="41"/>
      <c r="G64" s="41"/>
      <c r="J64" s="2">
        <v>-1491</v>
      </c>
      <c r="K64" s="37"/>
      <c r="L64" s="2">
        <v>-1266</v>
      </c>
      <c r="M64" s="2"/>
      <c r="N64" s="2">
        <v>0</v>
      </c>
      <c r="O64" s="26"/>
      <c r="P64" s="2">
        <v>0</v>
      </c>
      <c r="T64" s="81"/>
      <c r="U64" s="103"/>
      <c r="V64" s="81"/>
      <c r="W64" s="77"/>
      <c r="X64" s="119"/>
      <c r="Y64" s="77"/>
      <c r="Z64" s="80"/>
      <c r="AA64" s="77"/>
      <c r="AB64" s="77"/>
      <c r="AC64" s="77"/>
      <c r="AD64" s="5"/>
      <c r="AE64" s="5"/>
    </row>
    <row r="65" spans="2:31" s="8" customFormat="1" ht="18" customHeight="1" thickBot="1">
      <c r="B65" s="18"/>
      <c r="C65" s="42"/>
      <c r="D65" s="41"/>
      <c r="E65" s="41"/>
      <c r="F65" s="41"/>
      <c r="G65" s="41"/>
      <c r="J65" s="159">
        <f>J39</f>
        <v>1009</v>
      </c>
      <c r="K65" s="37"/>
      <c r="L65" s="159">
        <f>L39</f>
        <v>9658</v>
      </c>
      <c r="M65" s="2"/>
      <c r="N65" s="159">
        <f>N39</f>
        <v>7123</v>
      </c>
      <c r="O65" s="26"/>
      <c r="P65" s="159">
        <f>P39</f>
        <v>14033</v>
      </c>
      <c r="T65" s="81"/>
      <c r="U65" s="103"/>
      <c r="V65" s="81"/>
      <c r="W65" s="77"/>
      <c r="X65" s="119"/>
      <c r="Y65" s="73"/>
      <c r="Z65" s="80"/>
      <c r="AA65" s="77"/>
      <c r="AB65" s="77"/>
      <c r="AC65" s="77"/>
      <c r="AD65" s="5"/>
      <c r="AE65" s="5"/>
    </row>
    <row r="66" spans="1:31" s="8" customFormat="1" ht="18" customHeight="1" thickTop="1">
      <c r="A66" s="18"/>
      <c r="B66" s="38"/>
      <c r="C66" s="42"/>
      <c r="D66" s="41"/>
      <c r="E66" s="41"/>
      <c r="F66" s="41"/>
      <c r="G66" s="41"/>
      <c r="J66" s="240"/>
      <c r="K66" s="37"/>
      <c r="L66" s="2"/>
      <c r="M66" s="2"/>
      <c r="N66" s="2"/>
      <c r="O66" s="37"/>
      <c r="P66" s="2"/>
      <c r="T66" s="81"/>
      <c r="U66" s="103"/>
      <c r="V66" s="81"/>
      <c r="W66" s="80"/>
      <c r="X66" s="119"/>
      <c r="Y66" s="77"/>
      <c r="Z66" s="80"/>
      <c r="AA66" s="77"/>
      <c r="AB66" s="77"/>
      <c r="AC66" s="77"/>
      <c r="AD66" s="5"/>
      <c r="AE66" s="5"/>
    </row>
    <row r="67" spans="1:31" s="8" customFormat="1" ht="18" customHeight="1">
      <c r="A67" s="3" t="s">
        <v>199</v>
      </c>
      <c r="B67" s="38"/>
      <c r="C67" s="42"/>
      <c r="D67" s="41"/>
      <c r="E67" s="41"/>
      <c r="F67" s="41"/>
      <c r="G67" s="41"/>
      <c r="I67" s="41"/>
      <c r="T67" s="109"/>
      <c r="U67" s="103"/>
      <c r="V67" s="83"/>
      <c r="W67" s="80"/>
      <c r="X67" s="119"/>
      <c r="Y67" s="80"/>
      <c r="Z67" s="77"/>
      <c r="AA67" s="80"/>
      <c r="AB67" s="80"/>
      <c r="AC67" s="80"/>
      <c r="AD67" s="5"/>
      <c r="AE67" s="5"/>
    </row>
    <row r="68" spans="1:31" s="8" customFormat="1" ht="18" customHeight="1" thickBot="1">
      <c r="A68" s="3"/>
      <c r="B68" s="40" t="s">
        <v>132</v>
      </c>
      <c r="C68" s="42"/>
      <c r="D68" s="41"/>
      <c r="E68" s="41"/>
      <c r="F68" s="41"/>
      <c r="G68" s="41"/>
      <c r="I68" s="41"/>
      <c r="J68" s="253">
        <f>J57/J72</f>
        <v>0.00570665874278143</v>
      </c>
      <c r="K68" s="243"/>
      <c r="L68" s="253">
        <f>L57/L72</f>
        <v>0.03413739332064587</v>
      </c>
      <c r="M68" s="244"/>
      <c r="N68" s="253">
        <f>N57/N72</f>
        <v>0.017095620023722943</v>
      </c>
      <c r="O68" s="244"/>
      <c r="P68" s="253">
        <f>P57/P72</f>
        <v>0.04385298795941263</v>
      </c>
      <c r="T68" s="109"/>
      <c r="U68" s="103"/>
      <c r="V68" s="83"/>
      <c r="W68" s="80"/>
      <c r="X68" s="119"/>
      <c r="Y68" s="80"/>
      <c r="Z68" s="77"/>
      <c r="AA68" s="80"/>
      <c r="AB68" s="80"/>
      <c r="AC68" s="80"/>
      <c r="AD68" s="5"/>
      <c r="AE68" s="5"/>
    </row>
    <row r="69" spans="1:31" s="8" customFormat="1" ht="18" customHeight="1" thickTop="1">
      <c r="A69" s="3"/>
      <c r="B69" s="40"/>
      <c r="C69" s="42"/>
      <c r="D69" s="41"/>
      <c r="E69" s="41"/>
      <c r="F69" s="41"/>
      <c r="G69" s="41"/>
      <c r="I69" s="41"/>
      <c r="J69" s="262"/>
      <c r="K69" s="243"/>
      <c r="L69" s="262"/>
      <c r="M69" s="244"/>
      <c r="N69" s="262"/>
      <c r="O69" s="244"/>
      <c r="P69" s="262"/>
      <c r="T69" s="109"/>
      <c r="U69" s="103"/>
      <c r="V69" s="83"/>
      <c r="W69" s="80"/>
      <c r="X69" s="119"/>
      <c r="Y69" s="80"/>
      <c r="Z69" s="77"/>
      <c r="AA69" s="80"/>
      <c r="AB69" s="80"/>
      <c r="AC69" s="80"/>
      <c r="AD69" s="5"/>
      <c r="AE69" s="5"/>
    </row>
    <row r="70" spans="1:31" s="8" customFormat="1" ht="18" customHeight="1">
      <c r="A70" s="61" t="s">
        <v>200</v>
      </c>
      <c r="B70" s="40"/>
      <c r="C70" s="42"/>
      <c r="D70" s="41"/>
      <c r="E70" s="41"/>
      <c r="F70" s="41"/>
      <c r="G70" s="41"/>
      <c r="I70" s="41"/>
      <c r="J70" s="262"/>
      <c r="K70" s="243"/>
      <c r="L70" s="262"/>
      <c r="M70" s="243"/>
      <c r="N70" s="262"/>
      <c r="O70" s="243"/>
      <c r="P70" s="262"/>
      <c r="T70" s="109"/>
      <c r="U70" s="103"/>
      <c r="V70" s="83"/>
      <c r="W70" s="80"/>
      <c r="X70" s="119"/>
      <c r="Y70" s="80"/>
      <c r="Z70" s="77"/>
      <c r="AA70" s="80"/>
      <c r="AB70" s="80"/>
      <c r="AC70" s="80"/>
      <c r="AD70" s="5"/>
      <c r="AE70" s="5"/>
    </row>
    <row r="71" spans="1:31" s="8" customFormat="1" ht="18" customHeight="1">
      <c r="A71" s="61"/>
      <c r="B71" s="61" t="s">
        <v>202</v>
      </c>
      <c r="C71" s="42"/>
      <c r="D71" s="41"/>
      <c r="E71" s="41"/>
      <c r="F71" s="41"/>
      <c r="G71" s="41"/>
      <c r="I71" s="41"/>
      <c r="J71" s="262"/>
      <c r="K71" s="243"/>
      <c r="L71" s="262"/>
      <c r="M71" s="243"/>
      <c r="N71" s="262"/>
      <c r="O71" s="243"/>
      <c r="P71" s="262"/>
      <c r="T71" s="109"/>
      <c r="U71" s="103"/>
      <c r="V71" s="83"/>
      <c r="W71" s="80"/>
      <c r="X71" s="119"/>
      <c r="Y71" s="80"/>
      <c r="Z71" s="77"/>
      <c r="AA71" s="80"/>
      <c r="AB71" s="80"/>
      <c r="AC71" s="80"/>
      <c r="AD71" s="5"/>
      <c r="AE71" s="5"/>
    </row>
    <row r="72" spans="2:31" s="8" customFormat="1" ht="18" customHeight="1" thickBot="1">
      <c r="B72" s="263" t="s">
        <v>201</v>
      </c>
      <c r="C72" s="42"/>
      <c r="D72" s="41"/>
      <c r="E72" s="41"/>
      <c r="F72" s="41"/>
      <c r="G72" s="41"/>
      <c r="I72" s="41"/>
      <c r="J72" s="264">
        <v>410573</v>
      </c>
      <c r="K72" s="243"/>
      <c r="L72" s="264">
        <v>320001</v>
      </c>
      <c r="M72" s="244"/>
      <c r="N72" s="264">
        <f>J72</f>
        <v>410573</v>
      </c>
      <c r="O72" s="243"/>
      <c r="P72" s="264">
        <f>L72</f>
        <v>320001</v>
      </c>
      <c r="T72" s="106"/>
      <c r="U72" s="103"/>
      <c r="V72" s="81"/>
      <c r="W72" s="120"/>
      <c r="X72" s="120"/>
      <c r="Y72" s="120"/>
      <c r="Z72" s="124"/>
      <c r="AA72" s="120"/>
      <c r="AB72" s="120"/>
      <c r="AC72" s="120"/>
      <c r="AD72" s="5"/>
      <c r="AE72" s="5"/>
    </row>
    <row r="73" spans="10:29" ht="18" customHeight="1" thickTop="1">
      <c r="J73" s="241"/>
      <c r="L73" s="121"/>
      <c r="M73" s="79"/>
      <c r="N73" s="121"/>
      <c r="O73" s="79"/>
      <c r="P73" s="121"/>
      <c r="T73" s="106"/>
      <c r="U73" s="103"/>
      <c r="V73" s="81"/>
      <c r="W73" s="120"/>
      <c r="X73" s="120"/>
      <c r="Y73" s="120"/>
      <c r="Z73" s="124"/>
      <c r="AA73" s="125"/>
      <c r="AB73" s="120"/>
      <c r="AC73" s="125"/>
    </row>
    <row r="74" spans="10:29" ht="18" customHeight="1">
      <c r="J74" s="45"/>
      <c r="K74" s="45"/>
      <c r="L74" s="45"/>
      <c r="M74" s="45"/>
      <c r="N74" s="45"/>
      <c r="O74" s="45"/>
      <c r="P74" s="45"/>
      <c r="T74" s="81"/>
      <c r="U74" s="103"/>
      <c r="V74" s="103"/>
      <c r="W74" s="103"/>
      <c r="X74" s="103"/>
      <c r="Y74" s="103"/>
      <c r="Z74" s="103"/>
      <c r="AA74" s="103"/>
      <c r="AB74" s="103"/>
      <c r="AC74" s="103"/>
    </row>
  </sheetData>
  <sheetProtection/>
  <mergeCells count="10">
    <mergeCell ref="J52:L52"/>
    <mergeCell ref="N52:P52"/>
    <mergeCell ref="J53:L53"/>
    <mergeCell ref="N53:P53"/>
    <mergeCell ref="J5:P5"/>
    <mergeCell ref="J6:L6"/>
    <mergeCell ref="N6:P6"/>
    <mergeCell ref="J7:L7"/>
    <mergeCell ref="N7:P7"/>
    <mergeCell ref="J51:P51"/>
  </mergeCells>
  <printOptions/>
  <pageMargins left="0.7086614173228347" right="0.15748031496062992" top="0.7480314960629921" bottom="0.7480314960629921" header="0.31496062992125984" footer="0.31496062992125984"/>
  <pageSetup firstPageNumber="6" useFirstPageNumber="1" horizontalDpi="600" verticalDpi="600" orientation="portrait" paperSize="9" scale="90" r:id="rId1"/>
  <headerFooter scaleWithDoc="0" alignWithMargins="0">
    <oddFooter>&amp;L&amp;"Times New Roman,Regular"&amp;11The accompanying condensed notes are an integral part of these financial statements.
________________________________DIRECTOR&amp;R&amp;"Times New Roman,Regular"&amp;11______________________________DIRECTOR  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2"/>
  <sheetViews>
    <sheetView zoomScale="120" zoomScaleNormal="120" zoomScaleSheetLayoutView="100" workbookViewId="0" topLeftCell="A1">
      <selection activeCell="P39" sqref="A1:P39"/>
    </sheetView>
  </sheetViews>
  <sheetFormatPr defaultColWidth="9.140625" defaultRowHeight="18" customHeight="1"/>
  <cols>
    <col min="1" max="4" width="1.7109375" style="4" customWidth="1"/>
    <col min="5" max="5" width="13.57421875" style="4" customWidth="1"/>
    <col min="6" max="6" width="18.140625" style="4" customWidth="1"/>
    <col min="7" max="7" width="1.28515625" style="45" customWidth="1"/>
    <col min="8" max="8" width="7.28125" style="4" customWidth="1"/>
    <col min="9" max="9" width="1.28515625" style="4" customWidth="1"/>
    <col min="10" max="10" width="12.140625" style="4" customWidth="1"/>
    <col min="11" max="11" width="1.28515625" style="4" customWidth="1"/>
    <col min="12" max="12" width="12.140625" style="4" customWidth="1"/>
    <col min="13" max="13" width="1.28515625" style="4" customWidth="1"/>
    <col min="14" max="14" width="12.140625" style="4" customWidth="1"/>
    <col min="15" max="15" width="1.28515625" style="4" customWidth="1"/>
    <col min="16" max="16" width="12.140625" style="4" customWidth="1"/>
    <col min="17" max="19" width="4.28125" style="4" customWidth="1"/>
    <col min="20" max="20" width="16.57421875" style="45" customWidth="1"/>
    <col min="21" max="21" width="8.7109375" style="45" customWidth="1"/>
    <col min="22" max="22" width="2.8515625" style="45" customWidth="1"/>
    <col min="23" max="23" width="13.140625" style="45" customWidth="1"/>
    <col min="24" max="24" width="2.00390625" style="45" customWidth="1"/>
    <col min="25" max="25" width="13.7109375" style="45" customWidth="1"/>
    <col min="26" max="26" width="2.28125" style="45" customWidth="1"/>
    <col min="27" max="27" width="12.8515625" style="45" customWidth="1"/>
    <col min="28" max="28" width="2.57421875" style="45" customWidth="1"/>
    <col min="29" max="29" width="12.00390625" style="45" customWidth="1"/>
    <col min="30" max="31" width="9.140625" style="45" customWidth="1"/>
    <col min="32" max="16384" width="9.140625" style="4" customWidth="1"/>
  </cols>
  <sheetData>
    <row r="1" spans="1:31" s="8" customFormat="1" ht="18" customHeight="1">
      <c r="A1" s="146" t="str">
        <f>'BS-3,4,5'!A1</f>
        <v>PORN PROM METAL PUBLIC COMPANY LIMITED AND ITS SUBSIDIARIES</v>
      </c>
      <c r="B1" s="5"/>
      <c r="C1" s="5"/>
      <c r="D1" s="5"/>
      <c r="E1" s="5"/>
      <c r="F1" s="5"/>
      <c r="G1" s="6"/>
      <c r="H1" s="6"/>
      <c r="I1" s="2"/>
      <c r="J1" s="7"/>
      <c r="K1" s="21"/>
      <c r="L1" s="5"/>
      <c r="M1" s="5"/>
      <c r="O1" s="168"/>
      <c r="P1" s="168" t="s">
        <v>141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8" customFormat="1" ht="18" customHeight="1">
      <c r="A2" s="147" t="s">
        <v>63</v>
      </c>
      <c r="B2" s="5"/>
      <c r="C2" s="5"/>
      <c r="D2" s="5"/>
      <c r="E2" s="5"/>
      <c r="F2" s="5"/>
      <c r="G2" s="6"/>
      <c r="H2" s="6"/>
      <c r="I2" s="2"/>
      <c r="J2" s="7"/>
      <c r="K2" s="143"/>
      <c r="L2" s="5"/>
      <c r="M2" s="5"/>
      <c r="O2" s="143"/>
      <c r="P2" s="143" t="s">
        <v>142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8" customFormat="1" ht="18" customHeight="1">
      <c r="A3" s="146" t="s">
        <v>183</v>
      </c>
      <c r="B3" s="5"/>
      <c r="C3" s="5"/>
      <c r="D3" s="5"/>
      <c r="E3" s="5"/>
      <c r="F3" s="5"/>
      <c r="G3" s="6"/>
      <c r="H3" s="6"/>
      <c r="I3" s="2"/>
      <c r="J3" s="7"/>
      <c r="K3" s="2"/>
      <c r="L3" s="5"/>
      <c r="M3" s="5"/>
      <c r="P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8" customFormat="1" ht="18" customHeight="1">
      <c r="A4" s="3"/>
      <c r="B4" s="38"/>
      <c r="C4" s="29"/>
      <c r="D4" s="41"/>
      <c r="E4" s="41"/>
      <c r="F4" s="41"/>
      <c r="G4" s="5"/>
      <c r="H4" s="5"/>
      <c r="J4" s="28"/>
      <c r="K4" s="37"/>
      <c r="L4" s="28"/>
      <c r="M4" s="28"/>
      <c r="N4" s="28"/>
      <c r="O4" s="26"/>
      <c r="P4" s="28"/>
      <c r="T4" s="109"/>
      <c r="U4" s="103"/>
      <c r="V4" s="81"/>
      <c r="W4" s="77"/>
      <c r="X4" s="77"/>
      <c r="Y4" s="77"/>
      <c r="Z4" s="77"/>
      <c r="AA4" s="77"/>
      <c r="AB4" s="80"/>
      <c r="AC4" s="77"/>
      <c r="AD4" s="5"/>
      <c r="AE4" s="5"/>
    </row>
    <row r="5" spans="7:31" s="8" customFormat="1" ht="18" customHeight="1">
      <c r="G5" s="5"/>
      <c r="J5" s="274" t="s">
        <v>75</v>
      </c>
      <c r="K5" s="274"/>
      <c r="L5" s="274"/>
      <c r="M5" s="274"/>
      <c r="N5" s="274"/>
      <c r="O5" s="274"/>
      <c r="P5" s="27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7:31" s="8" customFormat="1" ht="18" customHeight="1">
      <c r="G6" s="5"/>
      <c r="J6" s="273" t="s">
        <v>77</v>
      </c>
      <c r="K6" s="273"/>
      <c r="L6" s="273"/>
      <c r="M6" s="148"/>
      <c r="N6" s="268" t="s">
        <v>78</v>
      </c>
      <c r="O6" s="268"/>
      <c r="P6" s="268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7:31" s="8" customFormat="1" ht="18" customHeight="1">
      <c r="G7" s="5"/>
      <c r="J7" s="274" t="s">
        <v>79</v>
      </c>
      <c r="K7" s="274"/>
      <c r="L7" s="274"/>
      <c r="M7" s="148"/>
      <c r="N7" s="269" t="s">
        <v>79</v>
      </c>
      <c r="O7" s="269"/>
      <c r="P7" s="26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8" customFormat="1" ht="18" customHeight="1">
      <c r="A8" s="150"/>
      <c r="B8" s="150"/>
      <c r="C8" s="150"/>
      <c r="D8" s="150"/>
      <c r="E8" s="150"/>
      <c r="F8" s="150"/>
      <c r="G8" s="143"/>
      <c r="H8" s="151" t="s">
        <v>12</v>
      </c>
      <c r="J8" s="152">
        <v>2017</v>
      </c>
      <c r="L8" s="152">
        <v>2016</v>
      </c>
      <c r="M8" s="7"/>
      <c r="N8" s="153">
        <f>J8</f>
        <v>2017</v>
      </c>
      <c r="P8" s="153">
        <f>L8</f>
        <v>2016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8" customFormat="1" ht="18" customHeight="1">
      <c r="A9" s="3" t="s">
        <v>40</v>
      </c>
      <c r="B9" s="23"/>
      <c r="C9" s="23"/>
      <c r="D9" s="23"/>
      <c r="E9" s="23"/>
      <c r="F9" s="23"/>
      <c r="G9" s="24"/>
      <c r="H9" s="144"/>
      <c r="J9" s="28"/>
      <c r="K9" s="28"/>
      <c r="L9" s="28"/>
      <c r="M9" s="26"/>
      <c r="N9" s="26"/>
      <c r="O9" s="28"/>
      <c r="P9" s="26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8" customFormat="1" ht="18" customHeight="1">
      <c r="A10" s="29" t="s">
        <v>41</v>
      </c>
      <c r="B10" s="29"/>
      <c r="C10" s="30"/>
      <c r="D10" s="30"/>
      <c r="E10" s="30"/>
      <c r="F10" s="30"/>
      <c r="G10" s="24"/>
      <c r="H10" s="32">
        <v>3</v>
      </c>
      <c r="I10" s="28"/>
      <c r="J10" s="154">
        <v>676926</v>
      </c>
      <c r="K10" s="28"/>
      <c r="L10" s="154">
        <v>659846</v>
      </c>
      <c r="M10" s="28"/>
      <c r="N10" s="28">
        <v>614293</v>
      </c>
      <c r="O10" s="28"/>
      <c r="P10" s="28">
        <v>607343</v>
      </c>
      <c r="T10" s="91"/>
      <c r="U10" s="122"/>
      <c r="V10" s="80"/>
      <c r="W10" s="77"/>
      <c r="X10" s="119"/>
      <c r="Y10" s="80"/>
      <c r="Z10" s="80"/>
      <c r="AA10" s="80"/>
      <c r="AB10" s="80"/>
      <c r="AC10" s="80"/>
      <c r="AD10" s="5"/>
      <c r="AE10" s="5"/>
    </row>
    <row r="11" spans="1:31" s="8" customFormat="1" ht="18" customHeight="1">
      <c r="A11" s="29" t="s">
        <v>219</v>
      </c>
      <c r="B11" s="29"/>
      <c r="C11" s="30"/>
      <c r="D11" s="30"/>
      <c r="E11" s="30"/>
      <c r="F11" s="30"/>
      <c r="G11" s="24"/>
      <c r="H11" s="32"/>
      <c r="I11" s="28"/>
      <c r="J11" s="154">
        <v>34241</v>
      </c>
      <c r="K11" s="28"/>
      <c r="L11" s="154">
        <v>0</v>
      </c>
      <c r="M11" s="28"/>
      <c r="N11" s="28">
        <v>0</v>
      </c>
      <c r="O11" s="28"/>
      <c r="P11" s="28">
        <v>0</v>
      </c>
      <c r="T11" s="91"/>
      <c r="U11" s="122"/>
      <c r="V11" s="80"/>
      <c r="W11" s="77"/>
      <c r="X11" s="119"/>
      <c r="Y11" s="80"/>
      <c r="Z11" s="80"/>
      <c r="AA11" s="80"/>
      <c r="AB11" s="80"/>
      <c r="AC11" s="80"/>
      <c r="AD11" s="5"/>
      <c r="AE11" s="5"/>
    </row>
    <row r="12" spans="1:31" s="8" customFormat="1" ht="18" customHeight="1">
      <c r="A12" s="29" t="s">
        <v>98</v>
      </c>
      <c r="B12" s="29"/>
      <c r="C12" s="30"/>
      <c r="D12" s="30"/>
      <c r="E12" s="30"/>
      <c r="F12" s="30"/>
      <c r="G12" s="24"/>
      <c r="I12" s="28"/>
      <c r="J12" s="154">
        <v>4871</v>
      </c>
      <c r="K12" s="28"/>
      <c r="L12" s="154">
        <v>3722</v>
      </c>
      <c r="M12" s="28"/>
      <c r="N12" s="28">
        <v>1982</v>
      </c>
      <c r="O12" s="28"/>
      <c r="P12" s="28">
        <v>2649</v>
      </c>
      <c r="T12" s="89"/>
      <c r="U12" s="103"/>
      <c r="V12" s="80"/>
      <c r="W12" s="77"/>
      <c r="X12" s="119"/>
      <c r="Y12" s="80"/>
      <c r="Z12" s="80"/>
      <c r="AA12" s="105"/>
      <c r="AB12" s="80"/>
      <c r="AC12" s="80"/>
      <c r="AD12" s="5"/>
      <c r="AE12" s="5"/>
    </row>
    <row r="13" spans="1:31" s="8" customFormat="1" ht="18" customHeight="1">
      <c r="A13" s="29" t="s">
        <v>162</v>
      </c>
      <c r="B13" s="31"/>
      <c r="C13" s="29"/>
      <c r="D13" s="30"/>
      <c r="E13" s="30"/>
      <c r="F13" s="30"/>
      <c r="G13" s="12"/>
      <c r="H13" s="14"/>
      <c r="J13" s="154">
        <v>20009</v>
      </c>
      <c r="K13" s="154"/>
      <c r="L13" s="154">
        <v>10133</v>
      </c>
      <c r="M13" s="154"/>
      <c r="N13" s="154">
        <v>18692</v>
      </c>
      <c r="O13" s="154"/>
      <c r="P13" s="154">
        <v>9913</v>
      </c>
      <c r="T13" s="89"/>
      <c r="U13" s="122"/>
      <c r="V13" s="80"/>
      <c r="W13" s="77"/>
      <c r="X13" s="119"/>
      <c r="Y13" s="107"/>
      <c r="Z13" s="80"/>
      <c r="AA13" s="105"/>
      <c r="AB13" s="80"/>
      <c r="AC13" s="107"/>
      <c r="AD13" s="5"/>
      <c r="AE13" s="5"/>
    </row>
    <row r="14" spans="1:31" s="8" customFormat="1" ht="18" customHeight="1">
      <c r="A14" s="29" t="s">
        <v>42</v>
      </c>
      <c r="B14" s="29"/>
      <c r="C14" s="30"/>
      <c r="D14" s="30"/>
      <c r="E14" s="30"/>
      <c r="F14" s="30"/>
      <c r="G14" s="33"/>
      <c r="H14" s="32">
        <v>3</v>
      </c>
      <c r="I14" s="28"/>
      <c r="J14" s="154">
        <v>12555</v>
      </c>
      <c r="K14" s="28"/>
      <c r="L14" s="154">
        <v>2046</v>
      </c>
      <c r="M14" s="28"/>
      <c r="N14" s="28">
        <v>3262</v>
      </c>
      <c r="O14" s="28"/>
      <c r="P14" s="28">
        <v>2125</v>
      </c>
      <c r="T14" s="89"/>
      <c r="U14" s="123"/>
      <c r="V14" s="81"/>
      <c r="W14" s="80"/>
      <c r="X14" s="119"/>
      <c r="Y14" s="80"/>
      <c r="Z14" s="80"/>
      <c r="AA14" s="105"/>
      <c r="AB14" s="80"/>
      <c r="AC14" s="80"/>
      <c r="AD14" s="5"/>
      <c r="AE14" s="5"/>
    </row>
    <row r="15" spans="1:31" s="8" customFormat="1" ht="18" customHeight="1">
      <c r="A15" s="3" t="s">
        <v>43</v>
      </c>
      <c r="B15" s="29"/>
      <c r="C15" s="30"/>
      <c r="D15" s="30"/>
      <c r="E15" s="30"/>
      <c r="F15" s="30"/>
      <c r="G15" s="30"/>
      <c r="H15" s="33"/>
      <c r="J15" s="155">
        <f>SUM(J10:J14)</f>
        <v>748602</v>
      </c>
      <c r="K15" s="25"/>
      <c r="L15" s="155">
        <f>SUM(L10:L14)</f>
        <v>675747</v>
      </c>
      <c r="M15" s="28"/>
      <c r="N15" s="155">
        <f>SUM(N10:N14)</f>
        <v>638229</v>
      </c>
      <c r="O15" s="26"/>
      <c r="P15" s="155">
        <f>SUM(P10:P14)</f>
        <v>622030</v>
      </c>
      <c r="T15" s="89"/>
      <c r="U15" s="103"/>
      <c r="V15" s="80"/>
      <c r="W15" s="77"/>
      <c r="X15" s="119"/>
      <c r="Y15" s="80"/>
      <c r="Z15" s="80"/>
      <c r="AA15" s="105"/>
      <c r="AB15" s="80"/>
      <c r="AC15" s="80"/>
      <c r="AD15" s="5"/>
      <c r="AE15" s="5"/>
    </row>
    <row r="16" spans="1:31" s="8" customFormat="1" ht="18" customHeight="1">
      <c r="A16" s="3"/>
      <c r="B16" s="31"/>
      <c r="C16" s="29"/>
      <c r="D16" s="30"/>
      <c r="E16" s="30"/>
      <c r="F16" s="30"/>
      <c r="G16" s="35"/>
      <c r="H16" s="33"/>
      <c r="J16" s="34"/>
      <c r="K16" s="34"/>
      <c r="L16" s="28"/>
      <c r="M16" s="28"/>
      <c r="N16" s="28"/>
      <c r="O16" s="26"/>
      <c r="P16" s="28"/>
      <c r="T16" s="109"/>
      <c r="U16" s="122"/>
      <c r="V16" s="81"/>
      <c r="W16" s="77"/>
      <c r="X16" s="119"/>
      <c r="Y16" s="77"/>
      <c r="Z16" s="80"/>
      <c r="AA16" s="77"/>
      <c r="AB16" s="80"/>
      <c r="AC16" s="77"/>
      <c r="AD16" s="5"/>
      <c r="AE16" s="5"/>
    </row>
    <row r="17" spans="1:31" s="8" customFormat="1" ht="18" customHeight="1">
      <c r="A17" s="3" t="s">
        <v>44</v>
      </c>
      <c r="B17" s="31"/>
      <c r="C17" s="29"/>
      <c r="D17" s="30"/>
      <c r="E17" s="30"/>
      <c r="F17" s="30"/>
      <c r="G17" s="35"/>
      <c r="H17" s="33"/>
      <c r="J17" s="34"/>
      <c r="K17" s="34"/>
      <c r="L17" s="28"/>
      <c r="M17" s="28"/>
      <c r="N17" s="28"/>
      <c r="O17" s="26"/>
      <c r="P17" s="28"/>
      <c r="T17" s="109"/>
      <c r="U17" s="122"/>
      <c r="V17" s="81"/>
      <c r="W17" s="77"/>
      <c r="X17" s="119"/>
      <c r="Y17" s="77"/>
      <c r="Z17" s="80"/>
      <c r="AA17" s="77"/>
      <c r="AB17" s="80"/>
      <c r="AC17" s="77"/>
      <c r="AD17" s="5"/>
      <c r="AE17" s="5"/>
    </row>
    <row r="18" spans="1:31" s="8" customFormat="1" ht="18" customHeight="1">
      <c r="A18" s="29" t="s">
        <v>47</v>
      </c>
      <c r="B18" s="31"/>
      <c r="C18" s="29"/>
      <c r="D18" s="30"/>
      <c r="E18" s="30"/>
      <c r="F18" s="30"/>
      <c r="G18" s="24"/>
      <c r="H18" s="32">
        <v>3</v>
      </c>
      <c r="J18" s="154">
        <v>587187</v>
      </c>
      <c r="K18" s="154"/>
      <c r="L18" s="154">
        <v>553833</v>
      </c>
      <c r="M18" s="154"/>
      <c r="N18" s="154">
        <v>526400</v>
      </c>
      <c r="O18" s="154"/>
      <c r="P18" s="154">
        <v>509402</v>
      </c>
      <c r="T18" s="109"/>
      <c r="U18" s="122"/>
      <c r="V18" s="81"/>
      <c r="W18" s="77"/>
      <c r="X18" s="119"/>
      <c r="Y18" s="80"/>
      <c r="Z18" s="80"/>
      <c r="AA18" s="80"/>
      <c r="AB18" s="80"/>
      <c r="AC18" s="80"/>
      <c r="AD18" s="5"/>
      <c r="AE18" s="5"/>
    </row>
    <row r="19" spans="1:31" s="8" customFormat="1" ht="18" customHeight="1">
      <c r="A19" s="29" t="s">
        <v>220</v>
      </c>
      <c r="B19" s="31"/>
      <c r="C19" s="29"/>
      <c r="D19" s="30"/>
      <c r="E19" s="30"/>
      <c r="F19" s="30"/>
      <c r="G19" s="24"/>
      <c r="H19" s="32"/>
      <c r="J19" s="154">
        <v>30944</v>
      </c>
      <c r="K19" s="154"/>
      <c r="L19" s="154">
        <v>0</v>
      </c>
      <c r="M19" s="154"/>
      <c r="N19" s="154">
        <v>0</v>
      </c>
      <c r="O19" s="154"/>
      <c r="P19" s="154">
        <v>0</v>
      </c>
      <c r="T19" s="109"/>
      <c r="U19" s="122"/>
      <c r="V19" s="81"/>
      <c r="W19" s="77"/>
      <c r="X19" s="119"/>
      <c r="Y19" s="80"/>
      <c r="Z19" s="80"/>
      <c r="AA19" s="80"/>
      <c r="AB19" s="80"/>
      <c r="AC19" s="80"/>
      <c r="AD19" s="5"/>
      <c r="AE19" s="5"/>
    </row>
    <row r="20" spans="1:31" s="8" customFormat="1" ht="18" customHeight="1">
      <c r="A20" s="29" t="s">
        <v>122</v>
      </c>
      <c r="B20" s="31"/>
      <c r="C20" s="29"/>
      <c r="D20" s="30"/>
      <c r="E20" s="30"/>
      <c r="F20" s="30"/>
      <c r="G20" s="24"/>
      <c r="H20" s="32"/>
      <c r="J20" s="154">
        <v>12593</v>
      </c>
      <c r="K20" s="154"/>
      <c r="L20" s="154">
        <v>12543</v>
      </c>
      <c r="M20" s="154"/>
      <c r="N20" s="154">
        <v>10772</v>
      </c>
      <c r="O20" s="154"/>
      <c r="P20" s="154">
        <v>11987</v>
      </c>
      <c r="T20" s="89"/>
      <c r="U20" s="103"/>
      <c r="V20" s="81"/>
      <c r="W20" s="77"/>
      <c r="X20" s="119"/>
      <c r="Y20" s="80"/>
      <c r="Z20" s="80"/>
      <c r="AA20" s="105"/>
      <c r="AB20" s="80"/>
      <c r="AC20" s="80"/>
      <c r="AD20" s="5"/>
      <c r="AE20" s="5"/>
    </row>
    <row r="21" spans="1:31" s="8" customFormat="1" ht="18" customHeight="1">
      <c r="A21" s="29" t="s">
        <v>163</v>
      </c>
      <c r="B21" s="31"/>
      <c r="C21" s="29"/>
      <c r="D21" s="30"/>
      <c r="E21" s="30"/>
      <c r="F21" s="30"/>
      <c r="G21" s="24"/>
      <c r="H21" s="252"/>
      <c r="J21" s="154">
        <v>22429</v>
      </c>
      <c r="K21" s="154"/>
      <c r="L21" s="154">
        <v>22540</v>
      </c>
      <c r="M21" s="154"/>
      <c r="N21" s="154">
        <v>19220</v>
      </c>
      <c r="O21" s="154"/>
      <c r="P21" s="154">
        <v>20916</v>
      </c>
      <c r="T21" s="89"/>
      <c r="U21" s="103"/>
      <c r="V21" s="81"/>
      <c r="W21" s="80"/>
      <c r="X21" s="119"/>
      <c r="Y21" s="107"/>
      <c r="Z21" s="80"/>
      <c r="AA21" s="105"/>
      <c r="AB21" s="80"/>
      <c r="AC21" s="107"/>
      <c r="AD21" s="5"/>
      <c r="AE21" s="5"/>
    </row>
    <row r="22" spans="1:31" s="8" customFormat="1" ht="18" customHeight="1">
      <c r="A22" s="29" t="s">
        <v>46</v>
      </c>
      <c r="B22" s="31"/>
      <c r="C22" s="29"/>
      <c r="D22" s="30"/>
      <c r="E22" s="30"/>
      <c r="F22" s="30"/>
      <c r="G22" s="12"/>
      <c r="H22" s="32">
        <v>3</v>
      </c>
      <c r="J22" s="154">
        <v>69886</v>
      </c>
      <c r="K22" s="154"/>
      <c r="L22" s="154">
        <v>50558</v>
      </c>
      <c r="M22" s="154"/>
      <c r="N22" s="154">
        <v>42981</v>
      </c>
      <c r="O22" s="154"/>
      <c r="P22" s="154">
        <v>40746</v>
      </c>
      <c r="T22" s="89"/>
      <c r="U22" s="122"/>
      <c r="V22" s="81"/>
      <c r="W22" s="77"/>
      <c r="X22" s="119"/>
      <c r="Y22" s="80"/>
      <c r="Z22" s="80"/>
      <c r="AA22" s="105"/>
      <c r="AB22" s="80"/>
      <c r="AC22" s="80"/>
      <c r="AD22" s="5"/>
      <c r="AE22" s="5"/>
    </row>
    <row r="23" spans="1:31" s="8" customFormat="1" ht="18" customHeight="1">
      <c r="A23" s="36" t="s">
        <v>67</v>
      </c>
      <c r="B23" s="36"/>
      <c r="C23" s="29"/>
      <c r="D23" s="30"/>
      <c r="E23" s="30"/>
      <c r="F23" s="30"/>
      <c r="G23" s="33"/>
      <c r="H23" s="14">
        <v>3</v>
      </c>
      <c r="J23" s="154">
        <v>8068</v>
      </c>
      <c r="K23" s="154"/>
      <c r="L23" s="154">
        <v>9265</v>
      </c>
      <c r="M23" s="154"/>
      <c r="N23" s="154">
        <v>4229</v>
      </c>
      <c r="O23" s="154"/>
      <c r="P23" s="154">
        <v>6445</v>
      </c>
      <c r="T23" s="89"/>
      <c r="U23" s="103"/>
      <c r="V23" s="81"/>
      <c r="W23" s="77"/>
      <c r="X23" s="119"/>
      <c r="Y23" s="80"/>
      <c r="Z23" s="80"/>
      <c r="AA23" s="105"/>
      <c r="AB23" s="80"/>
      <c r="AC23" s="80"/>
      <c r="AD23" s="5"/>
      <c r="AE23" s="5"/>
    </row>
    <row r="24" spans="1:31" s="8" customFormat="1" ht="18" customHeight="1">
      <c r="A24" s="3" t="s">
        <v>45</v>
      </c>
      <c r="B24" s="38"/>
      <c r="C24" s="29"/>
      <c r="D24" s="39"/>
      <c r="E24" s="39"/>
      <c r="F24" s="39"/>
      <c r="G24" s="5"/>
      <c r="H24" s="5"/>
      <c r="J24" s="155">
        <f>SUM(J18:J23)</f>
        <v>731107</v>
      </c>
      <c r="K24" s="37"/>
      <c r="L24" s="155">
        <f>SUM(L18:L23)</f>
        <v>648739</v>
      </c>
      <c r="M24" s="28"/>
      <c r="N24" s="155">
        <f>SUM(N18:N23)</f>
        <v>603602</v>
      </c>
      <c r="O24" s="26"/>
      <c r="P24" s="155">
        <f>SUM(P18:P23)</f>
        <v>589496</v>
      </c>
      <c r="T24" s="89"/>
      <c r="U24" s="123"/>
      <c r="V24" s="81"/>
      <c r="W24" s="80"/>
      <c r="X24" s="119"/>
      <c r="Y24" s="80"/>
      <c r="Z24" s="80"/>
      <c r="AA24" s="105"/>
      <c r="AB24" s="80"/>
      <c r="AC24" s="80"/>
      <c r="AD24" s="5"/>
      <c r="AE24" s="5"/>
    </row>
    <row r="25" spans="1:31" s="8" customFormat="1" ht="18" customHeight="1">
      <c r="A25" s="3"/>
      <c r="B25" s="31"/>
      <c r="C25" s="29"/>
      <c r="D25" s="30"/>
      <c r="E25" s="30"/>
      <c r="F25" s="30"/>
      <c r="G25" s="35"/>
      <c r="H25" s="33"/>
      <c r="J25" s="34"/>
      <c r="K25" s="34"/>
      <c r="L25" s="28"/>
      <c r="M25" s="28"/>
      <c r="N25" s="28"/>
      <c r="O25" s="26"/>
      <c r="P25" s="28"/>
      <c r="T25" s="109"/>
      <c r="U25" s="122"/>
      <c r="V25" s="81"/>
      <c r="W25" s="77"/>
      <c r="X25" s="119"/>
      <c r="Y25" s="77"/>
      <c r="Z25" s="80"/>
      <c r="AA25" s="77"/>
      <c r="AB25" s="80"/>
      <c r="AC25" s="77"/>
      <c r="AD25" s="5"/>
      <c r="AE25" s="5"/>
    </row>
    <row r="26" spans="1:31" s="8" customFormat="1" ht="18" customHeight="1">
      <c r="A26" s="3" t="s">
        <v>159</v>
      </c>
      <c r="B26" s="38"/>
      <c r="C26" s="29"/>
      <c r="D26" s="41"/>
      <c r="E26" s="41"/>
      <c r="F26" s="41"/>
      <c r="G26" s="5"/>
      <c r="H26" s="5"/>
      <c r="J26" s="28">
        <f>J15-J24</f>
        <v>17495</v>
      </c>
      <c r="K26" s="37"/>
      <c r="L26" s="28">
        <f>L15-L24</f>
        <v>27008</v>
      </c>
      <c r="M26" s="28"/>
      <c r="N26" s="28">
        <f>N15-N24</f>
        <v>34627</v>
      </c>
      <c r="O26" s="26"/>
      <c r="P26" s="28">
        <f>P15-P24</f>
        <v>32534</v>
      </c>
      <c r="T26" s="109"/>
      <c r="U26" s="103"/>
      <c r="V26" s="81"/>
      <c r="W26" s="77"/>
      <c r="X26" s="77"/>
      <c r="Y26" s="77"/>
      <c r="Z26" s="77"/>
      <c r="AA26" s="77"/>
      <c r="AB26" s="80"/>
      <c r="AC26" s="77"/>
      <c r="AD26" s="5"/>
      <c r="AE26" s="5"/>
    </row>
    <row r="27" spans="1:31" s="8" customFormat="1" ht="18" customHeight="1">
      <c r="A27" s="3"/>
      <c r="B27" s="31"/>
      <c r="C27" s="29"/>
      <c r="D27" s="30"/>
      <c r="E27" s="30"/>
      <c r="F27" s="30"/>
      <c r="G27" s="35"/>
      <c r="H27" s="33"/>
      <c r="J27" s="34"/>
      <c r="K27" s="34"/>
      <c r="L27" s="28"/>
      <c r="M27" s="28"/>
      <c r="N27" s="28"/>
      <c r="O27" s="26"/>
      <c r="P27" s="28"/>
      <c r="T27" s="109"/>
      <c r="U27" s="122"/>
      <c r="V27" s="81"/>
      <c r="W27" s="77"/>
      <c r="X27" s="119"/>
      <c r="Y27" s="77"/>
      <c r="Z27" s="80"/>
      <c r="AA27" s="77"/>
      <c r="AB27" s="80"/>
      <c r="AC27" s="77"/>
      <c r="AD27" s="5"/>
      <c r="AE27" s="5"/>
    </row>
    <row r="28" spans="1:31" s="8" customFormat="1" ht="18" customHeight="1">
      <c r="A28" s="3" t="s">
        <v>158</v>
      </c>
      <c r="B28" s="31"/>
      <c r="C28" s="42"/>
      <c r="D28" s="41"/>
      <c r="E28" s="41"/>
      <c r="F28" s="41"/>
      <c r="G28" s="43"/>
      <c r="H28" s="43"/>
      <c r="I28" s="156"/>
      <c r="J28" s="236">
        <v>6773</v>
      </c>
      <c r="K28" s="28"/>
      <c r="L28" s="236">
        <v>5984</v>
      </c>
      <c r="M28" s="28"/>
      <c r="N28" s="236">
        <v>7066</v>
      </c>
      <c r="O28" s="28"/>
      <c r="P28" s="236">
        <v>6647</v>
      </c>
      <c r="T28" s="109"/>
      <c r="U28" s="103"/>
      <c r="V28" s="81"/>
      <c r="W28" s="77"/>
      <c r="X28" s="77"/>
      <c r="Y28" s="77"/>
      <c r="Z28" s="77"/>
      <c r="AA28" s="77"/>
      <c r="AB28" s="80"/>
      <c r="AC28" s="77"/>
      <c r="AD28" s="5"/>
      <c r="AE28" s="5"/>
    </row>
    <row r="29" spans="1:31" s="8" customFormat="1" ht="18" customHeight="1">
      <c r="A29" s="3"/>
      <c r="B29" s="31"/>
      <c r="C29" s="29"/>
      <c r="D29" s="30"/>
      <c r="E29" s="30"/>
      <c r="F29" s="30"/>
      <c r="G29" s="35"/>
      <c r="H29" s="33"/>
      <c r="J29" s="34"/>
      <c r="K29" s="34"/>
      <c r="L29" s="28"/>
      <c r="M29" s="28"/>
      <c r="N29" s="28"/>
      <c r="O29" s="26"/>
      <c r="P29" s="28"/>
      <c r="T29" s="109"/>
      <c r="U29" s="122"/>
      <c r="V29" s="81"/>
      <c r="W29" s="77"/>
      <c r="X29" s="119"/>
      <c r="Y29" s="77"/>
      <c r="Z29" s="80"/>
      <c r="AA29" s="77"/>
      <c r="AB29" s="80"/>
      <c r="AC29" s="77"/>
      <c r="AD29" s="5"/>
      <c r="AE29" s="5"/>
    </row>
    <row r="30" spans="1:31" s="8" customFormat="1" ht="18" customHeight="1">
      <c r="A30" s="44" t="s">
        <v>160</v>
      </c>
      <c r="B30" s="38"/>
      <c r="C30" s="42"/>
      <c r="D30" s="41"/>
      <c r="E30" s="41"/>
      <c r="F30" s="41"/>
      <c r="G30" s="5"/>
      <c r="H30" s="5"/>
      <c r="J30" s="2">
        <f>J26-J28</f>
        <v>10722</v>
      </c>
      <c r="K30" s="37"/>
      <c r="L30" s="2">
        <f>L26-L28</f>
        <v>21024</v>
      </c>
      <c r="M30" s="2"/>
      <c r="N30" s="2">
        <f>N26-N28</f>
        <v>27561</v>
      </c>
      <c r="O30" s="26"/>
      <c r="P30" s="2">
        <f>P26-P28</f>
        <v>25887</v>
      </c>
      <c r="T30" s="91"/>
      <c r="U30" s="103"/>
      <c r="V30" s="83"/>
      <c r="W30" s="77"/>
      <c r="X30" s="119"/>
      <c r="Y30" s="73"/>
      <c r="Z30" s="77"/>
      <c r="AA30" s="111"/>
      <c r="AB30" s="80"/>
      <c r="AC30" s="73"/>
      <c r="AD30" s="5"/>
      <c r="AE30" s="5"/>
    </row>
    <row r="31" spans="1:31" s="8" customFormat="1" ht="18" customHeight="1">
      <c r="A31" s="3"/>
      <c r="B31" s="31"/>
      <c r="C31" s="29"/>
      <c r="D31" s="30"/>
      <c r="E31" s="30"/>
      <c r="F31" s="30"/>
      <c r="G31" s="35"/>
      <c r="H31" s="33"/>
      <c r="J31" s="34"/>
      <c r="K31" s="34"/>
      <c r="L31" s="28"/>
      <c r="M31" s="28"/>
      <c r="N31" s="28"/>
      <c r="O31" s="26"/>
      <c r="P31" s="28"/>
      <c r="T31" s="109"/>
      <c r="U31" s="122"/>
      <c r="V31" s="81"/>
      <c r="W31" s="77"/>
      <c r="X31" s="119"/>
      <c r="Y31" s="77"/>
      <c r="Z31" s="80"/>
      <c r="AA31" s="77"/>
      <c r="AB31" s="80"/>
      <c r="AC31" s="77"/>
      <c r="AD31" s="5"/>
      <c r="AE31" s="5"/>
    </row>
    <row r="32" spans="1:31" s="8" customFormat="1" ht="18" customHeight="1">
      <c r="A32" s="3" t="s">
        <v>66</v>
      </c>
      <c r="B32" s="29"/>
      <c r="C32" s="197"/>
      <c r="D32" s="41"/>
      <c r="E32" s="41"/>
      <c r="F32" s="41"/>
      <c r="G32" s="5"/>
      <c r="H32" s="5"/>
      <c r="J32" s="37"/>
      <c r="K32" s="37"/>
      <c r="L32" s="2"/>
      <c r="M32" s="2"/>
      <c r="N32" s="2"/>
      <c r="O32" s="26"/>
      <c r="P32" s="2"/>
      <c r="T32" s="91"/>
      <c r="U32" s="103"/>
      <c r="V32" s="83"/>
      <c r="W32" s="80"/>
      <c r="X32" s="119"/>
      <c r="Y32" s="77"/>
      <c r="Z32" s="77"/>
      <c r="AA32" s="77"/>
      <c r="AB32" s="80"/>
      <c r="AC32" s="77"/>
      <c r="AD32" s="5"/>
      <c r="AE32" s="5"/>
    </row>
    <row r="33" spans="1:31" s="8" customFormat="1" ht="18" customHeight="1">
      <c r="A33" s="29" t="s">
        <v>204</v>
      </c>
      <c r="B33" s="29"/>
      <c r="C33" s="197"/>
      <c r="D33" s="41"/>
      <c r="E33" s="41"/>
      <c r="F33" s="41"/>
      <c r="G33" s="5"/>
      <c r="H33" s="5"/>
      <c r="J33" s="37"/>
      <c r="K33" s="37"/>
      <c r="L33" s="2"/>
      <c r="M33" s="2"/>
      <c r="N33" s="2"/>
      <c r="O33" s="26"/>
      <c r="P33" s="2"/>
      <c r="T33" s="91"/>
      <c r="U33" s="103"/>
      <c r="V33" s="83"/>
      <c r="W33" s="80"/>
      <c r="X33" s="119"/>
      <c r="Y33" s="77"/>
      <c r="Z33" s="77"/>
      <c r="AA33" s="77"/>
      <c r="AB33" s="80"/>
      <c r="AC33" s="77"/>
      <c r="AD33" s="5"/>
      <c r="AE33" s="5"/>
    </row>
    <row r="34" spans="1:31" s="8" customFormat="1" ht="18" customHeight="1">
      <c r="A34" s="29" t="s">
        <v>205</v>
      </c>
      <c r="B34" s="29"/>
      <c r="C34" s="197"/>
      <c r="D34" s="41"/>
      <c r="E34" s="41"/>
      <c r="F34" s="41"/>
      <c r="G34" s="5"/>
      <c r="H34" s="5"/>
      <c r="J34" s="37"/>
      <c r="K34" s="37"/>
      <c r="L34" s="2"/>
      <c r="M34" s="2"/>
      <c r="N34" s="2"/>
      <c r="O34" s="37"/>
      <c r="P34" s="2"/>
      <c r="T34" s="91"/>
      <c r="U34" s="103"/>
      <c r="V34" s="83"/>
      <c r="W34" s="80"/>
      <c r="X34" s="119"/>
      <c r="Y34" s="77"/>
      <c r="Z34" s="77"/>
      <c r="AA34" s="77"/>
      <c r="AB34" s="80"/>
      <c r="AC34" s="77"/>
      <c r="AD34" s="5"/>
      <c r="AE34" s="5"/>
    </row>
    <row r="35" spans="1:31" s="8" customFormat="1" ht="18" customHeight="1">
      <c r="A35" s="251" t="s">
        <v>5</v>
      </c>
      <c r="B35" s="29" t="s">
        <v>206</v>
      </c>
      <c r="C35" s="197"/>
      <c r="D35" s="41"/>
      <c r="E35" s="41"/>
      <c r="F35" s="41"/>
      <c r="G35" s="5"/>
      <c r="H35" s="5"/>
      <c r="J35" s="37"/>
      <c r="K35" s="37"/>
      <c r="L35" s="2"/>
      <c r="M35" s="2"/>
      <c r="N35" s="2"/>
      <c r="O35" s="37"/>
      <c r="P35" s="2"/>
      <c r="T35" s="91"/>
      <c r="U35" s="103"/>
      <c r="V35" s="83"/>
      <c r="W35" s="80"/>
      <c r="X35" s="119"/>
      <c r="Y35" s="77"/>
      <c r="Z35" s="77"/>
      <c r="AA35" s="77"/>
      <c r="AB35" s="80"/>
      <c r="AC35" s="77"/>
      <c r="AD35" s="5"/>
      <c r="AE35" s="5"/>
    </row>
    <row r="36" spans="1:31" s="8" customFormat="1" ht="18" customHeight="1">
      <c r="A36" s="251"/>
      <c r="B36" s="29" t="s">
        <v>207</v>
      </c>
      <c r="C36" s="197"/>
      <c r="D36" s="41"/>
      <c r="E36" s="41"/>
      <c r="F36" s="41"/>
      <c r="G36" s="5"/>
      <c r="H36" s="5"/>
      <c r="J36" s="265">
        <v>321</v>
      </c>
      <c r="K36" s="37"/>
      <c r="L36" s="157">
        <v>0</v>
      </c>
      <c r="M36" s="2"/>
      <c r="N36" s="157">
        <v>208</v>
      </c>
      <c r="O36" s="26"/>
      <c r="P36" s="157">
        <v>0</v>
      </c>
      <c r="T36" s="91"/>
      <c r="U36" s="103"/>
      <c r="V36" s="83"/>
      <c r="W36" s="80"/>
      <c r="X36" s="119"/>
      <c r="Y36" s="77"/>
      <c r="Z36" s="77"/>
      <c r="AA36" s="77"/>
      <c r="AB36" s="80"/>
      <c r="AC36" s="77"/>
      <c r="AD36" s="5"/>
      <c r="AE36" s="5"/>
    </row>
    <row r="37" spans="3:31" s="8" customFormat="1" ht="18" customHeight="1">
      <c r="C37" s="29"/>
      <c r="D37" s="30"/>
      <c r="E37" s="30"/>
      <c r="F37" s="30"/>
      <c r="G37" s="35"/>
      <c r="H37" s="33"/>
      <c r="J37" s="34"/>
      <c r="K37" s="34"/>
      <c r="L37" s="28"/>
      <c r="M37" s="28"/>
      <c r="N37" s="28"/>
      <c r="O37" s="26"/>
      <c r="P37" s="28"/>
      <c r="T37" s="109"/>
      <c r="U37" s="122"/>
      <c r="V37" s="81"/>
      <c r="W37" s="77"/>
      <c r="X37" s="119"/>
      <c r="Y37" s="77"/>
      <c r="Z37" s="80"/>
      <c r="AA37" s="77"/>
      <c r="AB37" s="80"/>
      <c r="AC37" s="77"/>
      <c r="AD37" s="5"/>
      <c r="AE37" s="5"/>
    </row>
    <row r="38" spans="1:31" s="8" customFormat="1" ht="18" customHeight="1">
      <c r="A38" s="16" t="s">
        <v>148</v>
      </c>
      <c r="B38" s="38"/>
      <c r="C38" s="42"/>
      <c r="D38" s="41"/>
      <c r="E38" s="41"/>
      <c r="F38" s="41"/>
      <c r="G38" s="5"/>
      <c r="H38" s="5"/>
      <c r="J38" s="37"/>
      <c r="K38" s="37"/>
      <c r="L38" s="2"/>
      <c r="M38" s="2"/>
      <c r="N38" s="2"/>
      <c r="O38" s="26"/>
      <c r="P38" s="2"/>
      <c r="T38" s="91"/>
      <c r="U38" s="103"/>
      <c r="V38" s="83"/>
      <c r="W38" s="80"/>
      <c r="X38" s="119"/>
      <c r="Y38" s="77"/>
      <c r="Z38" s="77"/>
      <c r="AA38" s="77"/>
      <c r="AB38" s="80"/>
      <c r="AC38" s="77"/>
      <c r="AD38" s="5"/>
      <c r="AE38" s="5"/>
    </row>
    <row r="39" spans="1:31" s="8" customFormat="1" ht="18" customHeight="1" thickBot="1">
      <c r="A39" s="16" t="s">
        <v>161</v>
      </c>
      <c r="C39" s="42"/>
      <c r="D39" s="41"/>
      <c r="E39" s="41"/>
      <c r="F39" s="41"/>
      <c r="G39" s="5"/>
      <c r="H39" s="5"/>
      <c r="J39" s="158">
        <f>SUM(J30:J36)</f>
        <v>11043</v>
      </c>
      <c r="K39" s="37"/>
      <c r="L39" s="158">
        <f>SUM(L30:L36)</f>
        <v>21024</v>
      </c>
      <c r="M39" s="27"/>
      <c r="N39" s="158">
        <f>SUM(N30:N36)</f>
        <v>27769</v>
      </c>
      <c r="O39" s="26"/>
      <c r="P39" s="158">
        <f>SUM(P30:P36)</f>
        <v>25887</v>
      </c>
      <c r="T39" s="83"/>
      <c r="U39" s="83"/>
      <c r="V39" s="83"/>
      <c r="W39" s="80"/>
      <c r="X39" s="119"/>
      <c r="Y39" s="77"/>
      <c r="Z39" s="80"/>
      <c r="AA39" s="77"/>
      <c r="AB39" s="80"/>
      <c r="AC39" s="77"/>
      <c r="AD39" s="5"/>
      <c r="AE39" s="5"/>
    </row>
    <row r="40" spans="1:31" s="8" customFormat="1" ht="6" customHeight="1" thickTop="1">
      <c r="A40" s="16"/>
      <c r="B40" s="38"/>
      <c r="C40" s="42"/>
      <c r="D40" s="41"/>
      <c r="E40" s="41"/>
      <c r="F40" s="41"/>
      <c r="G40" s="5"/>
      <c r="H40" s="5"/>
      <c r="J40" s="27"/>
      <c r="K40" s="37"/>
      <c r="L40" s="27"/>
      <c r="M40" s="27"/>
      <c r="N40" s="27"/>
      <c r="O40" s="26"/>
      <c r="P40" s="27"/>
      <c r="T40" s="91"/>
      <c r="U40" s="118"/>
      <c r="V40" s="118"/>
      <c r="W40" s="80"/>
      <c r="X40" s="80"/>
      <c r="Y40" s="80"/>
      <c r="Z40" s="80"/>
      <c r="AA40" s="80"/>
      <c r="AB40" s="80"/>
      <c r="AC40" s="80"/>
      <c r="AD40" s="5"/>
      <c r="AE40" s="5"/>
    </row>
    <row r="41" spans="1:31" s="8" customFormat="1" ht="21.75">
      <c r="A41" s="16"/>
      <c r="B41" s="38"/>
      <c r="C41" s="42"/>
      <c r="D41" s="41"/>
      <c r="E41" s="41"/>
      <c r="F41" s="41"/>
      <c r="G41" s="5"/>
      <c r="H41" s="5"/>
      <c r="J41" s="27"/>
      <c r="K41" s="37"/>
      <c r="L41" s="27"/>
      <c r="M41" s="27"/>
      <c r="N41" s="27"/>
      <c r="O41" s="26"/>
      <c r="P41" s="27"/>
      <c r="T41" s="91"/>
      <c r="U41" s="118"/>
      <c r="V41" s="118"/>
      <c r="W41" s="80"/>
      <c r="X41" s="80"/>
      <c r="Y41" s="80"/>
      <c r="Z41" s="80"/>
      <c r="AA41" s="80"/>
      <c r="AB41" s="80"/>
      <c r="AC41" s="80"/>
      <c r="AD41" s="5"/>
      <c r="AE41" s="5"/>
    </row>
    <row r="42" spans="1:31" s="8" customFormat="1" ht="21.75">
      <c r="A42" s="16"/>
      <c r="B42" s="38"/>
      <c r="C42" s="42"/>
      <c r="D42" s="41"/>
      <c r="E42" s="41"/>
      <c r="F42" s="41"/>
      <c r="G42" s="5"/>
      <c r="H42" s="5"/>
      <c r="J42" s="27"/>
      <c r="K42" s="37"/>
      <c r="L42" s="27"/>
      <c r="M42" s="27"/>
      <c r="N42" s="27"/>
      <c r="O42" s="26"/>
      <c r="P42" s="27"/>
      <c r="T42" s="91"/>
      <c r="U42" s="118"/>
      <c r="V42" s="118"/>
      <c r="W42" s="80"/>
      <c r="X42" s="80"/>
      <c r="Y42" s="80"/>
      <c r="Z42" s="80"/>
      <c r="AA42" s="80"/>
      <c r="AB42" s="80"/>
      <c r="AC42" s="80"/>
      <c r="AD42" s="5"/>
      <c r="AE42" s="5"/>
    </row>
    <row r="43" spans="1:31" s="8" customFormat="1" ht="21.75">
      <c r="A43" s="16"/>
      <c r="B43" s="38"/>
      <c r="C43" s="42"/>
      <c r="D43" s="41"/>
      <c r="E43" s="41"/>
      <c r="F43" s="41"/>
      <c r="G43" s="5"/>
      <c r="H43" s="5"/>
      <c r="J43" s="27"/>
      <c r="K43" s="37"/>
      <c r="L43" s="27"/>
      <c r="M43" s="27"/>
      <c r="N43" s="27"/>
      <c r="O43" s="26"/>
      <c r="P43" s="27"/>
      <c r="T43" s="91"/>
      <c r="U43" s="118"/>
      <c r="V43" s="118"/>
      <c r="W43" s="80"/>
      <c r="X43" s="80"/>
      <c r="Y43" s="80"/>
      <c r="Z43" s="80"/>
      <c r="AA43" s="80"/>
      <c r="AB43" s="80"/>
      <c r="AC43" s="80"/>
      <c r="AD43" s="5"/>
      <c r="AE43" s="5"/>
    </row>
    <row r="44" spans="1:31" s="8" customFormat="1" ht="21.75">
      <c r="A44" s="16"/>
      <c r="B44" s="38"/>
      <c r="C44" s="42"/>
      <c r="D44" s="41"/>
      <c r="E44" s="41"/>
      <c r="F44" s="41"/>
      <c r="G44" s="5"/>
      <c r="H44" s="5"/>
      <c r="J44" s="27"/>
      <c r="K44" s="37"/>
      <c r="L44" s="27"/>
      <c r="M44" s="27"/>
      <c r="N44" s="27"/>
      <c r="O44" s="26"/>
      <c r="P44" s="27"/>
      <c r="T44" s="91"/>
      <c r="U44" s="118"/>
      <c r="V44" s="118"/>
      <c r="W44" s="80"/>
      <c r="X44" s="80"/>
      <c r="Y44" s="80"/>
      <c r="Z44" s="80"/>
      <c r="AA44" s="80"/>
      <c r="AB44" s="80"/>
      <c r="AC44" s="80"/>
      <c r="AD44" s="5"/>
      <c r="AE44" s="5"/>
    </row>
    <row r="45" spans="1:31" s="8" customFormat="1" ht="21.75">
      <c r="A45" s="16"/>
      <c r="B45" s="38"/>
      <c r="C45" s="42"/>
      <c r="D45" s="41"/>
      <c r="E45" s="41"/>
      <c r="F45" s="41"/>
      <c r="G45" s="5"/>
      <c r="H45" s="5"/>
      <c r="J45" s="27"/>
      <c r="K45" s="37"/>
      <c r="L45" s="27"/>
      <c r="M45" s="27"/>
      <c r="N45" s="27"/>
      <c r="O45" s="26"/>
      <c r="P45" s="27"/>
      <c r="T45" s="91"/>
      <c r="U45" s="118"/>
      <c r="V45" s="118"/>
      <c r="W45" s="80"/>
      <c r="X45" s="80"/>
      <c r="Y45" s="80"/>
      <c r="Z45" s="80"/>
      <c r="AA45" s="80"/>
      <c r="AB45" s="80"/>
      <c r="AC45" s="80"/>
      <c r="AD45" s="5"/>
      <c r="AE45" s="5"/>
    </row>
    <row r="46" spans="1:31" s="8" customFormat="1" ht="21.75">
      <c r="A46" s="16"/>
      <c r="B46" s="38"/>
      <c r="C46" s="42"/>
      <c r="D46" s="41"/>
      <c r="E46" s="41"/>
      <c r="F46" s="41"/>
      <c r="G46" s="5"/>
      <c r="H46" s="5"/>
      <c r="J46" s="27"/>
      <c r="K46" s="37"/>
      <c r="L46" s="27"/>
      <c r="M46" s="27"/>
      <c r="N46" s="27"/>
      <c r="O46" s="26"/>
      <c r="P46" s="27"/>
      <c r="T46" s="91"/>
      <c r="U46" s="118"/>
      <c r="V46" s="118"/>
      <c r="W46" s="80"/>
      <c r="X46" s="80"/>
      <c r="Y46" s="80"/>
      <c r="Z46" s="80"/>
      <c r="AA46" s="80"/>
      <c r="AB46" s="80"/>
      <c r="AC46" s="80"/>
      <c r="AD46" s="5"/>
      <c r="AE46" s="5"/>
    </row>
    <row r="47" spans="1:31" s="8" customFormat="1" ht="18" customHeight="1">
      <c r="A47" s="146" t="str">
        <f>A1</f>
        <v>PORN PROM METAL PUBLIC COMPANY LIMITED AND ITS SUBSIDIARIES</v>
      </c>
      <c r="B47" s="5"/>
      <c r="C47" s="5"/>
      <c r="D47" s="5"/>
      <c r="E47" s="5"/>
      <c r="F47" s="5"/>
      <c r="G47" s="6"/>
      <c r="H47" s="6"/>
      <c r="I47" s="2"/>
      <c r="J47" s="7"/>
      <c r="K47" s="21"/>
      <c r="L47" s="5"/>
      <c r="M47" s="5"/>
      <c r="O47" s="168"/>
      <c r="P47" s="168" t="s">
        <v>141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8" customFormat="1" ht="18" customHeight="1">
      <c r="A48" s="147" t="s">
        <v>63</v>
      </c>
      <c r="B48" s="5"/>
      <c r="C48" s="5"/>
      <c r="D48" s="5"/>
      <c r="E48" s="5"/>
      <c r="F48" s="5"/>
      <c r="G48" s="6"/>
      <c r="H48" s="6"/>
      <c r="I48" s="2"/>
      <c r="J48" s="7"/>
      <c r="K48" s="143"/>
      <c r="L48" s="5"/>
      <c r="M48" s="5"/>
      <c r="O48" s="143"/>
      <c r="P48" s="143" t="s">
        <v>142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8" customFormat="1" ht="18" customHeight="1">
      <c r="A49" s="146" t="s">
        <v>183</v>
      </c>
      <c r="B49" s="5"/>
      <c r="C49" s="5"/>
      <c r="D49" s="5"/>
      <c r="E49" s="5"/>
      <c r="F49" s="5"/>
      <c r="G49" s="6"/>
      <c r="H49" s="6"/>
      <c r="I49" s="2"/>
      <c r="J49" s="7"/>
      <c r="K49" s="2"/>
      <c r="L49" s="5"/>
      <c r="M49" s="5"/>
      <c r="P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8" customFormat="1" ht="18" customHeight="1">
      <c r="A50" s="3"/>
      <c r="B50" s="38"/>
      <c r="C50" s="29"/>
      <c r="D50" s="41"/>
      <c r="E50" s="41"/>
      <c r="F50" s="41"/>
      <c r="G50" s="5"/>
      <c r="H50" s="5"/>
      <c r="J50" s="28"/>
      <c r="K50" s="37"/>
      <c r="L50" s="28"/>
      <c r="M50" s="28"/>
      <c r="N50" s="28"/>
      <c r="O50" s="26"/>
      <c r="P50" s="28"/>
      <c r="T50" s="109"/>
      <c r="U50" s="103"/>
      <c r="V50" s="81"/>
      <c r="W50" s="77"/>
      <c r="X50" s="77"/>
      <c r="Y50" s="77"/>
      <c r="Z50" s="77"/>
      <c r="AA50" s="77"/>
      <c r="AB50" s="80"/>
      <c r="AC50" s="77"/>
      <c r="AD50" s="5"/>
      <c r="AE50" s="5"/>
    </row>
    <row r="51" spans="7:31" s="8" customFormat="1" ht="18" customHeight="1">
      <c r="G51" s="5"/>
      <c r="J51" s="274" t="s">
        <v>75</v>
      </c>
      <c r="K51" s="274"/>
      <c r="L51" s="274"/>
      <c r="M51" s="274"/>
      <c r="N51" s="274"/>
      <c r="O51" s="274"/>
      <c r="P51" s="27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7:31" s="8" customFormat="1" ht="18" customHeight="1">
      <c r="G52" s="5"/>
      <c r="J52" s="273" t="s">
        <v>77</v>
      </c>
      <c r="K52" s="273"/>
      <c r="L52" s="273"/>
      <c r="M52" s="148"/>
      <c r="N52" s="268" t="s">
        <v>78</v>
      </c>
      <c r="O52" s="268"/>
      <c r="P52" s="268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7:31" s="8" customFormat="1" ht="18" customHeight="1">
      <c r="G53" s="5"/>
      <c r="J53" s="274" t="s">
        <v>79</v>
      </c>
      <c r="K53" s="274"/>
      <c r="L53" s="274"/>
      <c r="M53" s="148"/>
      <c r="N53" s="269" t="s">
        <v>79</v>
      </c>
      <c r="O53" s="269"/>
      <c r="P53" s="269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" customFormat="1" ht="18" customHeight="1">
      <c r="A54" s="150"/>
      <c r="B54" s="150"/>
      <c r="C54" s="150"/>
      <c r="D54" s="150"/>
      <c r="E54" s="150"/>
      <c r="F54" s="150"/>
      <c r="G54" s="143"/>
      <c r="J54" s="152">
        <v>2017</v>
      </c>
      <c r="L54" s="152">
        <v>2016</v>
      </c>
      <c r="M54" s="7"/>
      <c r="N54" s="153">
        <f>J54</f>
        <v>2017</v>
      </c>
      <c r="P54" s="153">
        <f>L54</f>
        <v>2016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" customFormat="1" ht="18" customHeight="1">
      <c r="A55" s="18" t="s">
        <v>134</v>
      </c>
      <c r="B55" s="38"/>
      <c r="C55" s="42"/>
      <c r="D55" s="41"/>
      <c r="E55" s="41"/>
      <c r="F55" s="41"/>
      <c r="G55" s="41"/>
      <c r="J55" s="240"/>
      <c r="K55" s="37"/>
      <c r="L55" s="2"/>
      <c r="M55" s="2"/>
      <c r="N55" s="2"/>
      <c r="O55" s="37"/>
      <c r="P55" s="2"/>
      <c r="T55" s="91"/>
      <c r="U55" s="118"/>
      <c r="V55" s="118"/>
      <c r="W55" s="80"/>
      <c r="X55" s="119"/>
      <c r="Y55" s="80"/>
      <c r="Z55" s="80"/>
      <c r="AA55" s="80"/>
      <c r="AB55" s="80"/>
      <c r="AC55" s="80"/>
      <c r="AD55" s="5"/>
      <c r="AE55" s="5"/>
    </row>
    <row r="56" spans="1:31" s="8" customFormat="1" ht="18" customHeight="1">
      <c r="A56" s="18"/>
      <c r="B56" s="38" t="s">
        <v>116</v>
      </c>
      <c r="C56" s="42"/>
      <c r="D56" s="41"/>
      <c r="E56" s="41"/>
      <c r="F56" s="41"/>
      <c r="G56" s="41"/>
      <c r="H56" s="5"/>
      <c r="J56" s="240"/>
      <c r="K56" s="37"/>
      <c r="L56" s="2"/>
      <c r="M56" s="2"/>
      <c r="N56" s="2"/>
      <c r="O56" s="37"/>
      <c r="P56" s="2"/>
      <c r="T56" s="81"/>
      <c r="U56" s="103"/>
      <c r="V56" s="81"/>
      <c r="W56" s="80"/>
      <c r="X56" s="119"/>
      <c r="Y56" s="77"/>
      <c r="Z56" s="80"/>
      <c r="AA56" s="77"/>
      <c r="AB56" s="77"/>
      <c r="AC56" s="77"/>
      <c r="AD56" s="5"/>
      <c r="AE56" s="5"/>
    </row>
    <row r="57" spans="1:31" s="8" customFormat="1" ht="18" customHeight="1">
      <c r="A57" s="18"/>
      <c r="B57" s="18"/>
      <c r="C57" s="59" t="s">
        <v>99</v>
      </c>
      <c r="D57" s="41"/>
      <c r="E57" s="41"/>
      <c r="F57" s="41"/>
      <c r="G57" s="41"/>
      <c r="H57" s="5"/>
      <c r="J57" s="28">
        <f>J59-J58</f>
        <v>14296</v>
      </c>
      <c r="K57" s="37"/>
      <c r="L57" s="28">
        <f>L59-L58</f>
        <v>22264</v>
      </c>
      <c r="M57" s="2"/>
      <c r="N57" s="28">
        <f>N59-N58</f>
        <v>27561</v>
      </c>
      <c r="O57" s="26"/>
      <c r="P57" s="28">
        <f>P59-P58</f>
        <v>25887</v>
      </c>
      <c r="T57" s="122"/>
      <c r="U57" s="103"/>
      <c r="V57" s="81"/>
      <c r="W57" s="80"/>
      <c r="X57" s="119"/>
      <c r="Y57" s="77"/>
      <c r="Z57" s="80"/>
      <c r="AA57" s="77"/>
      <c r="AB57" s="77"/>
      <c r="AC57" s="77"/>
      <c r="AD57" s="5"/>
      <c r="AE57" s="5"/>
    </row>
    <row r="58" spans="2:31" s="8" customFormat="1" ht="18" customHeight="1">
      <c r="B58" s="18"/>
      <c r="C58" s="59" t="s">
        <v>94</v>
      </c>
      <c r="D58" s="41"/>
      <c r="E58" s="41"/>
      <c r="F58" s="41"/>
      <c r="G58" s="41"/>
      <c r="H58" s="5"/>
      <c r="J58" s="2">
        <v>-3574</v>
      </c>
      <c r="K58" s="37"/>
      <c r="L58" s="2">
        <v>-1240</v>
      </c>
      <c r="M58" s="2"/>
      <c r="N58" s="2">
        <v>0</v>
      </c>
      <c r="O58" s="26"/>
      <c r="P58" s="2">
        <v>0</v>
      </c>
      <c r="T58" s="81"/>
      <c r="U58" s="103"/>
      <c r="V58" s="81"/>
      <c r="W58" s="77"/>
      <c r="X58" s="119"/>
      <c r="Y58" s="77"/>
      <c r="Z58" s="80"/>
      <c r="AA58" s="77"/>
      <c r="AB58" s="77"/>
      <c r="AC58" s="77"/>
      <c r="AD58" s="5"/>
      <c r="AE58" s="5"/>
    </row>
    <row r="59" spans="2:31" s="8" customFormat="1" ht="18" customHeight="1" thickBot="1">
      <c r="B59" s="18"/>
      <c r="C59" s="42"/>
      <c r="D59" s="41"/>
      <c r="E59" s="41"/>
      <c r="F59" s="41"/>
      <c r="G59" s="41"/>
      <c r="H59" s="5"/>
      <c r="J59" s="159">
        <f>J30</f>
        <v>10722</v>
      </c>
      <c r="K59" s="37"/>
      <c r="L59" s="159">
        <f>L30</f>
        <v>21024</v>
      </c>
      <c r="M59" s="2"/>
      <c r="N59" s="159">
        <f>N30</f>
        <v>27561</v>
      </c>
      <c r="O59" s="26"/>
      <c r="P59" s="159">
        <f>P30</f>
        <v>25887</v>
      </c>
      <c r="T59" s="81"/>
      <c r="U59" s="103"/>
      <c r="V59" s="81"/>
      <c r="W59" s="77"/>
      <c r="X59" s="119"/>
      <c r="Y59" s="73"/>
      <c r="Z59" s="80"/>
      <c r="AA59" s="77"/>
      <c r="AB59" s="77"/>
      <c r="AC59" s="77"/>
      <c r="AD59" s="5"/>
      <c r="AE59" s="5"/>
    </row>
    <row r="60" spans="1:31" s="8" customFormat="1" ht="18" customHeight="1" thickTop="1">
      <c r="A60" s="18"/>
      <c r="B60" s="38"/>
      <c r="C60" s="42"/>
      <c r="D60" s="41"/>
      <c r="E60" s="41"/>
      <c r="F60" s="41"/>
      <c r="G60" s="41"/>
      <c r="H60" s="5"/>
      <c r="J60" s="240"/>
      <c r="K60" s="37"/>
      <c r="L60" s="2"/>
      <c r="M60" s="2"/>
      <c r="N60" s="2"/>
      <c r="O60" s="37"/>
      <c r="P60" s="2"/>
      <c r="T60" s="81"/>
      <c r="U60" s="103"/>
      <c r="V60" s="81"/>
      <c r="W60" s="80"/>
      <c r="X60" s="119"/>
      <c r="Y60" s="77"/>
      <c r="Z60" s="80"/>
      <c r="AA60" s="77"/>
      <c r="AB60" s="77"/>
      <c r="AC60" s="77"/>
      <c r="AD60" s="5"/>
      <c r="AE60" s="5"/>
    </row>
    <row r="61" spans="1:31" s="8" customFormat="1" ht="18" customHeight="1">
      <c r="A61" s="18" t="s">
        <v>218</v>
      </c>
      <c r="B61" s="38"/>
      <c r="C61" s="42"/>
      <c r="D61" s="41"/>
      <c r="E61" s="41"/>
      <c r="F61" s="41"/>
      <c r="G61" s="41"/>
      <c r="H61" s="5"/>
      <c r="J61" s="240"/>
      <c r="K61" s="37"/>
      <c r="L61" s="2"/>
      <c r="M61" s="2"/>
      <c r="N61" s="2"/>
      <c r="O61" s="37"/>
      <c r="P61" s="2"/>
      <c r="T61" s="91"/>
      <c r="U61" s="118"/>
      <c r="V61" s="118"/>
      <c r="W61" s="80"/>
      <c r="X61" s="119"/>
      <c r="Y61" s="80"/>
      <c r="Z61" s="80"/>
      <c r="AA61" s="80"/>
      <c r="AB61" s="80"/>
      <c r="AC61" s="80"/>
      <c r="AD61" s="5"/>
      <c r="AE61" s="5"/>
    </row>
    <row r="62" spans="1:31" s="8" customFormat="1" ht="18" customHeight="1">
      <c r="A62" s="18"/>
      <c r="B62" s="38" t="s">
        <v>116</v>
      </c>
      <c r="C62" s="42"/>
      <c r="D62" s="41"/>
      <c r="E62" s="41"/>
      <c r="F62" s="41"/>
      <c r="G62" s="41"/>
      <c r="H62" s="5"/>
      <c r="J62" s="240"/>
      <c r="K62" s="37"/>
      <c r="L62" s="2"/>
      <c r="M62" s="2"/>
      <c r="N62" s="2"/>
      <c r="O62" s="37"/>
      <c r="P62" s="2"/>
      <c r="T62" s="81"/>
      <c r="U62" s="103"/>
      <c r="V62" s="81"/>
      <c r="W62" s="80"/>
      <c r="X62" s="119"/>
      <c r="Y62" s="77"/>
      <c r="Z62" s="80"/>
      <c r="AA62" s="77"/>
      <c r="AB62" s="77"/>
      <c r="AC62" s="77"/>
      <c r="AD62" s="5"/>
      <c r="AE62" s="5"/>
    </row>
    <row r="63" spans="1:31" s="8" customFormat="1" ht="18" customHeight="1">
      <c r="A63" s="18"/>
      <c r="B63" s="18"/>
      <c r="C63" s="59" t="s">
        <v>99</v>
      </c>
      <c r="D63" s="41"/>
      <c r="E63" s="41"/>
      <c r="F63" s="41"/>
      <c r="G63" s="41"/>
      <c r="H63" s="5"/>
      <c r="J63" s="28">
        <f>J65-J64</f>
        <v>14616</v>
      </c>
      <c r="K63" s="37"/>
      <c r="L63" s="28">
        <f>L65-L64</f>
        <v>22264</v>
      </c>
      <c r="M63" s="2"/>
      <c r="N63" s="28">
        <f>N65-N64</f>
        <v>27769</v>
      </c>
      <c r="O63" s="26"/>
      <c r="P63" s="28">
        <f>P65-P64</f>
        <v>25887</v>
      </c>
      <c r="T63" s="122"/>
      <c r="U63" s="103"/>
      <c r="V63" s="81"/>
      <c r="W63" s="80"/>
      <c r="X63" s="119"/>
      <c r="Y63" s="77"/>
      <c r="Z63" s="80"/>
      <c r="AA63" s="77"/>
      <c r="AB63" s="77"/>
      <c r="AC63" s="77"/>
      <c r="AD63" s="5"/>
      <c r="AE63" s="5"/>
    </row>
    <row r="64" spans="2:31" s="8" customFormat="1" ht="18" customHeight="1">
      <c r="B64" s="18"/>
      <c r="C64" s="59" t="s">
        <v>94</v>
      </c>
      <c r="D64" s="41"/>
      <c r="E64" s="41"/>
      <c r="F64" s="41"/>
      <c r="G64" s="41"/>
      <c r="H64" s="5"/>
      <c r="J64" s="2">
        <v>-3573</v>
      </c>
      <c r="K64" s="37"/>
      <c r="L64" s="2">
        <v>-1240</v>
      </c>
      <c r="M64" s="2"/>
      <c r="N64" s="2">
        <v>0</v>
      </c>
      <c r="O64" s="26"/>
      <c r="P64" s="2">
        <v>0</v>
      </c>
      <c r="T64" s="81"/>
      <c r="U64" s="103"/>
      <c r="V64" s="81"/>
      <c r="W64" s="77"/>
      <c r="X64" s="119"/>
      <c r="Y64" s="77"/>
      <c r="Z64" s="80"/>
      <c r="AA64" s="77"/>
      <c r="AB64" s="77"/>
      <c r="AC64" s="77"/>
      <c r="AD64" s="5"/>
      <c r="AE64" s="5"/>
    </row>
    <row r="65" spans="2:31" s="8" customFormat="1" ht="18" customHeight="1" thickBot="1">
      <c r="B65" s="18"/>
      <c r="C65" s="42"/>
      <c r="D65" s="41"/>
      <c r="E65" s="41"/>
      <c r="F65" s="41"/>
      <c r="G65" s="41"/>
      <c r="H65" s="41"/>
      <c r="J65" s="159">
        <f>J39</f>
        <v>11043</v>
      </c>
      <c r="K65" s="37"/>
      <c r="L65" s="159">
        <f>L39</f>
        <v>21024</v>
      </c>
      <c r="M65" s="2"/>
      <c r="N65" s="159">
        <f>N39</f>
        <v>27769</v>
      </c>
      <c r="O65" s="26"/>
      <c r="P65" s="159">
        <f>P39</f>
        <v>25887</v>
      </c>
      <c r="T65" s="81"/>
      <c r="U65" s="103"/>
      <c r="V65" s="81"/>
      <c r="W65" s="77"/>
      <c r="X65" s="119"/>
      <c r="Y65" s="73"/>
      <c r="Z65" s="80"/>
      <c r="AA65" s="77"/>
      <c r="AB65" s="77"/>
      <c r="AC65" s="77"/>
      <c r="AD65" s="5"/>
      <c r="AE65" s="5"/>
    </row>
    <row r="66" spans="1:31" s="8" customFormat="1" ht="18" customHeight="1" thickTop="1">
      <c r="A66" s="18"/>
      <c r="B66" s="38"/>
      <c r="C66" s="42"/>
      <c r="D66" s="41"/>
      <c r="E66" s="41"/>
      <c r="F66" s="41"/>
      <c r="G66" s="41"/>
      <c r="H66" s="5"/>
      <c r="J66" s="240"/>
      <c r="K66" s="37"/>
      <c r="L66" s="2"/>
      <c r="M66" s="2"/>
      <c r="N66" s="2"/>
      <c r="O66" s="37"/>
      <c r="P66" s="2"/>
      <c r="T66" s="81"/>
      <c r="U66" s="103"/>
      <c r="V66" s="81"/>
      <c r="W66" s="80"/>
      <c r="X66" s="119"/>
      <c r="Y66" s="77"/>
      <c r="Z66" s="80"/>
      <c r="AA66" s="77"/>
      <c r="AB66" s="77"/>
      <c r="AC66" s="77"/>
      <c r="AD66" s="5"/>
      <c r="AE66" s="5"/>
    </row>
    <row r="67" spans="1:31" s="8" customFormat="1" ht="18" customHeight="1">
      <c r="A67" s="3" t="s">
        <v>199</v>
      </c>
      <c r="B67" s="38"/>
      <c r="C67" s="42"/>
      <c r="D67" s="41"/>
      <c r="E67" s="41"/>
      <c r="F67" s="41"/>
      <c r="G67" s="41"/>
      <c r="H67" s="41"/>
      <c r="I67" s="41"/>
      <c r="T67" s="109"/>
      <c r="U67" s="103"/>
      <c r="V67" s="83"/>
      <c r="W67" s="80"/>
      <c r="X67" s="119"/>
      <c r="Y67" s="80"/>
      <c r="Z67" s="77"/>
      <c r="AA67" s="80"/>
      <c r="AB67" s="80"/>
      <c r="AC67" s="80"/>
      <c r="AD67" s="5"/>
      <c r="AE67" s="5"/>
    </row>
    <row r="68" spans="1:31" s="8" customFormat="1" ht="18" customHeight="1" thickBot="1">
      <c r="A68" s="3"/>
      <c r="B68" s="40" t="s">
        <v>132</v>
      </c>
      <c r="C68" s="42"/>
      <c r="D68" s="41"/>
      <c r="E68" s="41"/>
      <c r="F68" s="41"/>
      <c r="G68" s="41"/>
      <c r="H68" s="41"/>
      <c r="I68" s="41"/>
      <c r="J68" s="253">
        <f>J57/J72</f>
        <v>0.03525671853073988</v>
      </c>
      <c r="K68" s="243"/>
      <c r="L68" s="253">
        <f>L57/L72</f>
        <v>0.06957478257880444</v>
      </c>
      <c r="M68" s="244"/>
      <c r="N68" s="253">
        <f>N57/N72</f>
        <v>0.06797079039071921</v>
      </c>
      <c r="O68" s="244"/>
      <c r="P68" s="253">
        <f>P57/P72</f>
        <v>0.08089662219805563</v>
      </c>
      <c r="T68" s="109"/>
      <c r="U68" s="103"/>
      <c r="V68" s="83"/>
      <c r="W68" s="80"/>
      <c r="X68" s="119"/>
      <c r="Y68" s="80"/>
      <c r="Z68" s="77"/>
      <c r="AA68" s="80"/>
      <c r="AB68" s="80"/>
      <c r="AC68" s="80"/>
      <c r="AD68" s="5"/>
      <c r="AE68" s="5"/>
    </row>
    <row r="69" spans="10:29" ht="18" customHeight="1" thickTop="1">
      <c r="J69" s="241"/>
      <c r="L69" s="121"/>
      <c r="M69" s="79"/>
      <c r="N69" s="121"/>
      <c r="O69" s="79"/>
      <c r="P69" s="121"/>
      <c r="T69" s="106"/>
      <c r="U69" s="103"/>
      <c r="V69" s="81"/>
      <c r="W69" s="120"/>
      <c r="X69" s="120"/>
      <c r="Y69" s="120"/>
      <c r="Z69" s="124"/>
      <c r="AA69" s="125"/>
      <c r="AB69" s="120"/>
      <c r="AC69" s="125"/>
    </row>
    <row r="70" spans="1:31" s="8" customFormat="1" ht="18" customHeight="1">
      <c r="A70" s="61" t="s">
        <v>200</v>
      </c>
      <c r="B70" s="40"/>
      <c r="C70" s="42"/>
      <c r="D70" s="41"/>
      <c r="E70" s="41"/>
      <c r="F70" s="41"/>
      <c r="G70" s="41"/>
      <c r="I70" s="41"/>
      <c r="J70" s="262"/>
      <c r="K70" s="243"/>
      <c r="L70" s="262"/>
      <c r="M70" s="243"/>
      <c r="N70" s="262"/>
      <c r="O70" s="243"/>
      <c r="P70" s="262"/>
      <c r="T70" s="109"/>
      <c r="U70" s="103"/>
      <c r="V70" s="83"/>
      <c r="W70" s="80"/>
      <c r="X70" s="119"/>
      <c r="Y70" s="80"/>
      <c r="Z70" s="77"/>
      <c r="AA70" s="80"/>
      <c r="AB70" s="80"/>
      <c r="AC70" s="80"/>
      <c r="AD70" s="5"/>
      <c r="AE70" s="5"/>
    </row>
    <row r="71" spans="1:31" s="8" customFormat="1" ht="18" customHeight="1">
      <c r="A71" s="61"/>
      <c r="B71" s="61" t="s">
        <v>202</v>
      </c>
      <c r="C71" s="42"/>
      <c r="D71" s="41"/>
      <c r="E71" s="41"/>
      <c r="F71" s="41"/>
      <c r="G71" s="41"/>
      <c r="I71" s="41"/>
      <c r="J71" s="262"/>
      <c r="K71" s="243"/>
      <c r="L71" s="262"/>
      <c r="M71" s="243"/>
      <c r="N71" s="262"/>
      <c r="O71" s="243"/>
      <c r="P71" s="262"/>
      <c r="T71" s="109"/>
      <c r="U71" s="103"/>
      <c r="V71" s="83"/>
      <c r="W71" s="80"/>
      <c r="X71" s="119"/>
      <c r="Y71" s="80"/>
      <c r="Z71" s="77"/>
      <c r="AA71" s="80"/>
      <c r="AB71" s="80"/>
      <c r="AC71" s="80"/>
      <c r="AD71" s="5"/>
      <c r="AE71" s="5"/>
    </row>
    <row r="72" spans="2:31" s="8" customFormat="1" ht="18" customHeight="1" thickBot="1">
      <c r="B72" s="263" t="s">
        <v>201</v>
      </c>
      <c r="C72" s="42"/>
      <c r="D72" s="41"/>
      <c r="E72" s="41"/>
      <c r="F72" s="41"/>
      <c r="G72" s="41"/>
      <c r="I72" s="41"/>
      <c r="J72" s="264">
        <v>405483</v>
      </c>
      <c r="K72" s="37"/>
      <c r="L72" s="264">
        <v>320001</v>
      </c>
      <c r="M72" s="26"/>
      <c r="N72" s="264">
        <f>J72</f>
        <v>405483</v>
      </c>
      <c r="O72" s="26"/>
      <c r="P72" s="264">
        <f>L72</f>
        <v>320001</v>
      </c>
      <c r="T72" s="106"/>
      <c r="U72" s="103"/>
      <c r="V72" s="81"/>
      <c r="W72" s="120"/>
      <c r="X72" s="120"/>
      <c r="Y72" s="120"/>
      <c r="Z72" s="124"/>
      <c r="AA72" s="120"/>
      <c r="AB72" s="120"/>
      <c r="AC72" s="120"/>
      <c r="AD72" s="5"/>
      <c r="AE72" s="5"/>
    </row>
    <row r="73" ht="18" customHeight="1" thickTop="1"/>
  </sheetData>
  <sheetProtection/>
  <mergeCells count="10">
    <mergeCell ref="J52:L52"/>
    <mergeCell ref="N52:P52"/>
    <mergeCell ref="J53:L53"/>
    <mergeCell ref="N53:P53"/>
    <mergeCell ref="J5:P5"/>
    <mergeCell ref="J6:L6"/>
    <mergeCell ref="J7:L7"/>
    <mergeCell ref="N6:P6"/>
    <mergeCell ref="N7:P7"/>
    <mergeCell ref="J51:P51"/>
  </mergeCells>
  <printOptions/>
  <pageMargins left="0.7086614173228347" right="0.1968503937007874" top="0.7480314960629921" bottom="0.7480314960629921" header="0.31496062992125984" footer="0.31496062992125984"/>
  <pageSetup firstPageNumber="8" useFirstPageNumber="1" horizontalDpi="600" verticalDpi="600" orientation="portrait" paperSize="9" scale="90" r:id="rId1"/>
  <headerFooter scaleWithDoc="0" alignWithMargins="0">
    <oddFooter>&amp;L&amp;"Times New Roman,Regular"&amp;11
The accompanying condensed notes are an integral part of these financial statements.
________________________________DIRECTOR&amp;R&amp;"Times New Roman,Regular"&amp;11______________________________DIRECTOR  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3"/>
  <sheetViews>
    <sheetView zoomScale="124" zoomScaleNormal="124" zoomScaleSheetLayoutView="100" workbookViewId="0" topLeftCell="D16">
      <selection activeCell="A27" sqref="A1:S27"/>
    </sheetView>
  </sheetViews>
  <sheetFormatPr defaultColWidth="9.140625" defaultRowHeight="17.25" customHeight="1"/>
  <cols>
    <col min="1" max="2" width="1.7109375" style="64" customWidth="1"/>
    <col min="3" max="3" width="17.8515625" style="64" customWidth="1"/>
    <col min="4" max="4" width="24.8515625" style="64" customWidth="1"/>
    <col min="5" max="5" width="7.57421875" style="69" customWidth="1"/>
    <col min="6" max="6" width="1.28515625" style="64" customWidth="1"/>
    <col min="7" max="7" width="12.140625" style="64" customWidth="1"/>
    <col min="8" max="8" width="1.28515625" style="64" customWidth="1"/>
    <col min="9" max="9" width="12.140625" style="64" customWidth="1"/>
    <col min="10" max="10" width="1.28515625" style="64" customWidth="1"/>
    <col min="11" max="11" width="12.8515625" style="64" customWidth="1"/>
    <col min="12" max="12" width="1.28515625" style="64" customWidth="1"/>
    <col min="13" max="13" width="13.57421875" style="64" customWidth="1"/>
    <col min="14" max="14" width="1.28515625" style="64" customWidth="1"/>
    <col min="15" max="15" width="12.8515625" style="64" customWidth="1"/>
    <col min="16" max="16" width="1.28515625" style="64" customWidth="1"/>
    <col min="17" max="17" width="12.140625" style="64" customWidth="1"/>
    <col min="18" max="18" width="1.28515625" style="64" customWidth="1"/>
    <col min="19" max="19" width="12.8515625" style="64" customWidth="1"/>
    <col min="20" max="16384" width="9.140625" style="64" customWidth="1"/>
  </cols>
  <sheetData>
    <row r="1" spans="1:19" s="65" customFormat="1" ht="17.25" customHeight="1">
      <c r="A1" s="179" t="str">
        <f>'BS-3,4,5'!A1</f>
        <v>PORN PROM METAL PUBLIC COMPANY LIMITED AND ITS SUBSIDIARIES</v>
      </c>
      <c r="E1" s="179"/>
      <c r="F1" s="179"/>
      <c r="G1" s="179"/>
      <c r="H1" s="179"/>
      <c r="I1" s="179"/>
      <c r="J1" s="179"/>
      <c r="K1" s="179"/>
      <c r="M1" s="22"/>
      <c r="N1" s="22"/>
      <c r="S1" s="168" t="s">
        <v>141</v>
      </c>
    </row>
    <row r="2" spans="1:19" s="65" customFormat="1" ht="16.5" customHeight="1">
      <c r="A2" s="179" t="s">
        <v>20</v>
      </c>
      <c r="E2" s="180"/>
      <c r="F2" s="179"/>
      <c r="G2" s="179"/>
      <c r="H2" s="179"/>
      <c r="I2" s="179"/>
      <c r="J2" s="181"/>
      <c r="K2" s="181"/>
      <c r="M2" s="22"/>
      <c r="N2" s="22"/>
      <c r="S2" s="143" t="s">
        <v>142</v>
      </c>
    </row>
    <row r="3" spans="1:11" s="65" customFormat="1" ht="17.25" customHeight="1">
      <c r="A3" s="179" t="str">
        <f>'PL-8,9'!A3</f>
        <v>FOR THE SIX-MONTH PERIODS ENDED JUNE 30, 2017 AND 2016</v>
      </c>
      <c r="E3" s="180"/>
      <c r="F3" s="179"/>
      <c r="G3" s="181"/>
      <c r="H3" s="181"/>
      <c r="I3" s="181"/>
      <c r="J3" s="181"/>
      <c r="K3" s="181"/>
    </row>
    <row r="4" s="66" customFormat="1" ht="17.25" customHeight="1">
      <c r="E4" s="67"/>
    </row>
    <row r="5" spans="5:19" s="66" customFormat="1" ht="17.25" customHeight="1">
      <c r="E5" s="67"/>
      <c r="G5" s="275" t="s">
        <v>111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s="68" customFormat="1" ht="17.25" customHeight="1">
      <c r="A6" s="183"/>
      <c r="E6" s="69"/>
      <c r="F6" s="183"/>
      <c r="G6" s="66"/>
      <c r="H6" s="66"/>
      <c r="I6" s="184"/>
      <c r="J6" s="185"/>
      <c r="K6" s="275" t="s">
        <v>9</v>
      </c>
      <c r="L6" s="275"/>
      <c r="M6" s="275"/>
      <c r="N6" s="66"/>
      <c r="O6" s="66" t="s">
        <v>23</v>
      </c>
      <c r="P6" s="186"/>
      <c r="Q6" s="186"/>
      <c r="R6" s="186"/>
      <c r="S6" s="186"/>
    </row>
    <row r="7" spans="1:19" s="68" customFormat="1" ht="17.25" customHeight="1">
      <c r="A7" s="183"/>
      <c r="E7" s="69"/>
      <c r="F7" s="183"/>
      <c r="G7" s="143" t="s">
        <v>48</v>
      </c>
      <c r="H7" s="66"/>
      <c r="I7" s="67"/>
      <c r="J7" s="185"/>
      <c r="K7" s="66" t="s">
        <v>81</v>
      </c>
      <c r="L7" s="66"/>
      <c r="M7" s="66"/>
      <c r="N7" s="66"/>
      <c r="O7" s="66" t="s">
        <v>86</v>
      </c>
      <c r="Q7" s="68" t="s">
        <v>89</v>
      </c>
      <c r="S7" s="68" t="s">
        <v>23</v>
      </c>
    </row>
    <row r="8" spans="5:19" s="68" customFormat="1" ht="17.25" customHeight="1">
      <c r="E8" s="69"/>
      <c r="G8" s="187" t="s">
        <v>49</v>
      </c>
      <c r="H8" s="66"/>
      <c r="I8" s="66" t="s">
        <v>51</v>
      </c>
      <c r="J8" s="66"/>
      <c r="K8" s="66" t="s">
        <v>82</v>
      </c>
      <c r="L8" s="66"/>
      <c r="M8" s="66"/>
      <c r="N8" s="66"/>
      <c r="O8" s="66" t="s">
        <v>87</v>
      </c>
      <c r="Q8" s="68" t="s">
        <v>90</v>
      </c>
      <c r="S8" s="68" t="s">
        <v>83</v>
      </c>
    </row>
    <row r="9" spans="5:19" s="68" customFormat="1" ht="17.25" customHeight="1">
      <c r="E9" s="151" t="s">
        <v>12</v>
      </c>
      <c r="G9" s="188" t="s">
        <v>50</v>
      </c>
      <c r="H9" s="66"/>
      <c r="I9" s="182" t="s">
        <v>84</v>
      </c>
      <c r="J9" s="66"/>
      <c r="K9" s="182" t="s">
        <v>85</v>
      </c>
      <c r="L9" s="189"/>
      <c r="M9" s="182" t="s">
        <v>10</v>
      </c>
      <c r="N9" s="66"/>
      <c r="O9" s="182" t="s">
        <v>88</v>
      </c>
      <c r="Q9" s="182" t="s">
        <v>91</v>
      </c>
      <c r="S9" s="182" t="s">
        <v>92</v>
      </c>
    </row>
    <row r="10" spans="5:15" s="68" customFormat="1" ht="17.25" customHeight="1">
      <c r="E10" s="69"/>
      <c r="G10" s="66"/>
      <c r="H10" s="66"/>
      <c r="I10" s="66"/>
      <c r="J10" s="66"/>
      <c r="K10" s="66"/>
      <c r="L10" s="189"/>
      <c r="M10" s="66"/>
      <c r="N10" s="66"/>
      <c r="O10" s="66"/>
    </row>
    <row r="11" spans="1:19" s="68" customFormat="1" ht="17.25" customHeight="1">
      <c r="A11" s="190" t="s">
        <v>145</v>
      </c>
      <c r="E11" s="69"/>
      <c r="G11" s="191">
        <v>160000</v>
      </c>
      <c r="H11" s="245"/>
      <c r="I11" s="191">
        <v>78646</v>
      </c>
      <c r="J11" s="245"/>
      <c r="K11" s="191">
        <v>16968</v>
      </c>
      <c r="L11" s="245"/>
      <c r="M11" s="191">
        <v>281055</v>
      </c>
      <c r="N11" s="245"/>
      <c r="O11" s="191">
        <f>SUM(G11:M11)</f>
        <v>536669</v>
      </c>
      <c r="P11" s="64"/>
      <c r="Q11" s="191">
        <v>298</v>
      </c>
      <c r="R11" s="191"/>
      <c r="S11" s="191">
        <f>SUM(O11:Q11)</f>
        <v>536967</v>
      </c>
    </row>
    <row r="12" spans="1:19" s="68" customFormat="1" ht="17.25" customHeight="1">
      <c r="A12" s="199" t="s">
        <v>212</v>
      </c>
      <c r="E12" s="69"/>
      <c r="G12" s="198">
        <v>0</v>
      </c>
      <c r="H12" s="198"/>
      <c r="I12" s="198">
        <v>0</v>
      </c>
      <c r="J12" s="198"/>
      <c r="K12" s="198">
        <v>0</v>
      </c>
      <c r="L12" s="191"/>
      <c r="M12" s="191">
        <f>'PL-8,9'!L57</f>
        <v>22264</v>
      </c>
      <c r="N12" s="191"/>
      <c r="O12" s="198">
        <f>SUM(G12:N12)</f>
        <v>22264</v>
      </c>
      <c r="P12" s="191"/>
      <c r="Q12" s="191">
        <f>'PL-8,9'!L58</f>
        <v>-1240</v>
      </c>
      <c r="R12" s="191"/>
      <c r="S12" s="191">
        <f>SUM(O12:Q12)</f>
        <v>21024</v>
      </c>
    </row>
    <row r="13" spans="1:19" s="68" customFormat="1" ht="17.25" customHeight="1">
      <c r="A13" s="221" t="s">
        <v>146</v>
      </c>
      <c r="C13" s="64"/>
      <c r="D13" s="64"/>
      <c r="E13" s="69"/>
      <c r="F13" s="64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65"/>
      <c r="S13" s="191"/>
    </row>
    <row r="14" spans="1:19" s="68" customFormat="1" ht="17.25" customHeight="1">
      <c r="A14" s="256" t="s">
        <v>5</v>
      </c>
      <c r="B14" s="255" t="s">
        <v>152</v>
      </c>
      <c r="C14" s="64"/>
      <c r="D14" s="64"/>
      <c r="E14" s="69"/>
      <c r="F14" s="64"/>
      <c r="G14" s="198">
        <v>0</v>
      </c>
      <c r="H14" s="198"/>
      <c r="I14" s="198">
        <v>0</v>
      </c>
      <c r="J14" s="198"/>
      <c r="K14" s="198">
        <v>0</v>
      </c>
      <c r="L14" s="198"/>
      <c r="M14" s="198">
        <v>0</v>
      </c>
      <c r="N14" s="198"/>
      <c r="O14" s="198">
        <f>SUM(G14:N14)</f>
        <v>0</v>
      </c>
      <c r="P14" s="198"/>
      <c r="Q14" s="198">
        <v>4000</v>
      </c>
      <c r="R14" s="65"/>
      <c r="S14" s="191">
        <f>SUM(O14:Q14)</f>
        <v>4000</v>
      </c>
    </row>
    <row r="15" spans="1:19" s="68" customFormat="1" ht="17.25" customHeight="1">
      <c r="A15" s="256" t="s">
        <v>5</v>
      </c>
      <c r="B15" s="255" t="s">
        <v>153</v>
      </c>
      <c r="C15" s="64"/>
      <c r="D15" s="64"/>
      <c r="E15" s="69"/>
      <c r="F15" s="64"/>
      <c r="G15" s="198">
        <v>0</v>
      </c>
      <c r="H15" s="198"/>
      <c r="I15" s="198">
        <v>0</v>
      </c>
      <c r="J15" s="198"/>
      <c r="K15" s="198">
        <v>0</v>
      </c>
      <c r="L15" s="198"/>
      <c r="M15" s="198">
        <v>0</v>
      </c>
      <c r="N15" s="198"/>
      <c r="O15" s="198">
        <f>SUM(G15:N15)</f>
        <v>0</v>
      </c>
      <c r="P15" s="198"/>
      <c r="Q15" s="198">
        <v>20020</v>
      </c>
      <c r="R15" s="65"/>
      <c r="S15" s="191">
        <f>SUM(O15:Q15)</f>
        <v>20020</v>
      </c>
    </row>
    <row r="16" spans="1:19" s="68" customFormat="1" ht="17.25" customHeight="1">
      <c r="A16" s="221" t="s">
        <v>181</v>
      </c>
      <c r="B16" s="255"/>
      <c r="C16" s="64"/>
      <c r="D16" s="64"/>
      <c r="E16" s="32">
        <v>10</v>
      </c>
      <c r="F16" s="64"/>
      <c r="G16" s="198">
        <v>0</v>
      </c>
      <c r="H16" s="198"/>
      <c r="I16" s="198">
        <v>0</v>
      </c>
      <c r="J16" s="198"/>
      <c r="K16" s="198">
        <v>0</v>
      </c>
      <c r="L16" s="198"/>
      <c r="M16" s="198">
        <f>'SE-11'!L13</f>
        <v>-4800</v>
      </c>
      <c r="N16" s="198"/>
      <c r="O16" s="198">
        <f>SUM(G16:N16)</f>
        <v>-4800</v>
      </c>
      <c r="P16" s="198"/>
      <c r="Q16" s="198">
        <v>0</v>
      </c>
      <c r="R16" s="65"/>
      <c r="S16" s="191">
        <f>SUM(O16:Q16)</f>
        <v>-4800</v>
      </c>
    </row>
    <row r="17" spans="1:19" ht="17.25" customHeight="1" thickBot="1">
      <c r="A17" s="190" t="s">
        <v>182</v>
      </c>
      <c r="G17" s="248">
        <f>SUM(G11:G16)</f>
        <v>160000</v>
      </c>
      <c r="H17" s="245"/>
      <c r="I17" s="248">
        <f>SUM(I11:I16)</f>
        <v>78646</v>
      </c>
      <c r="J17" s="245"/>
      <c r="K17" s="248">
        <f>SUM(K11:K16)</f>
        <v>16968</v>
      </c>
      <c r="L17" s="245"/>
      <c r="M17" s="248">
        <f>SUM(M11:M16)</f>
        <v>298519</v>
      </c>
      <c r="N17" s="245"/>
      <c r="O17" s="248">
        <f>SUM(O11:O16)</f>
        <v>554133</v>
      </c>
      <c r="Q17" s="248">
        <f>SUM(Q11:Q16)</f>
        <v>23078</v>
      </c>
      <c r="S17" s="248">
        <f>SUM(S11:S16)</f>
        <v>577211</v>
      </c>
    </row>
    <row r="18" spans="1:19" ht="17.25" customHeight="1" thickTop="1">
      <c r="A18" s="190"/>
      <c r="G18" s="191"/>
      <c r="H18" s="245"/>
      <c r="I18" s="191"/>
      <c r="J18" s="245"/>
      <c r="K18" s="191"/>
      <c r="L18" s="245"/>
      <c r="M18" s="191"/>
      <c r="N18" s="245"/>
      <c r="O18" s="191"/>
      <c r="Q18" s="191"/>
      <c r="S18" s="191"/>
    </row>
    <row r="19" spans="1:19" ht="17.25" customHeight="1">
      <c r="A19" s="190" t="s">
        <v>147</v>
      </c>
      <c r="G19" s="196">
        <v>200168</v>
      </c>
      <c r="H19" s="245"/>
      <c r="I19" s="196">
        <v>235992</v>
      </c>
      <c r="J19" s="245"/>
      <c r="K19" s="196">
        <v>19298</v>
      </c>
      <c r="L19" s="245"/>
      <c r="M19" s="196">
        <v>292087</v>
      </c>
      <c r="N19" s="245"/>
      <c r="O19" s="196">
        <f>SUM(G19:M19)</f>
        <v>747545</v>
      </c>
      <c r="Q19" s="196">
        <v>14906</v>
      </c>
      <c r="R19" s="191"/>
      <c r="S19" s="196">
        <f>SUM(O19:Q19)</f>
        <v>762451</v>
      </c>
    </row>
    <row r="20" spans="1:19" ht="7.5" customHeight="1">
      <c r="A20" s="190"/>
      <c r="G20" s="191"/>
      <c r="H20" s="245"/>
      <c r="I20" s="191"/>
      <c r="J20" s="245"/>
      <c r="K20" s="191"/>
      <c r="L20" s="245"/>
      <c r="M20" s="191"/>
      <c r="N20" s="245"/>
      <c r="O20" s="191"/>
      <c r="Q20" s="191"/>
      <c r="R20" s="191"/>
      <c r="S20" s="191"/>
    </row>
    <row r="21" spans="1:19" ht="17.25" customHeight="1">
      <c r="A21" s="193" t="s">
        <v>191</v>
      </c>
      <c r="G21" s="254">
        <v>0</v>
      </c>
      <c r="H21" s="245"/>
      <c r="I21" s="254">
        <v>0</v>
      </c>
      <c r="J21" s="245"/>
      <c r="K21" s="254">
        <v>0</v>
      </c>
      <c r="L21" s="245"/>
      <c r="M21" s="191">
        <f>'PL-8,9'!J57</f>
        <v>14296</v>
      </c>
      <c r="N21" s="245"/>
      <c r="O21" s="191">
        <f>SUM(G21:M21)</f>
        <v>14296</v>
      </c>
      <c r="Q21" s="191">
        <f>'PL-8,9'!J58</f>
        <v>-3574</v>
      </c>
      <c r="R21" s="191"/>
      <c r="S21" s="191">
        <f>SUM(O21:Q21)</f>
        <v>10722</v>
      </c>
    </row>
    <row r="22" spans="1:19" ht="17.25" customHeight="1">
      <c r="A22" s="193" t="s">
        <v>151</v>
      </c>
      <c r="G22" s="254">
        <v>0</v>
      </c>
      <c r="H22" s="245"/>
      <c r="I22" s="254">
        <v>0</v>
      </c>
      <c r="J22" s="245"/>
      <c r="K22" s="254">
        <v>0</v>
      </c>
      <c r="L22" s="245"/>
      <c r="M22" s="27">
        <f>'PL-8,9'!J63-'PL-8,9'!J57</f>
        <v>320</v>
      </c>
      <c r="N22" s="28"/>
      <c r="O22" s="27">
        <f>SUM(G22:M22)</f>
        <v>320</v>
      </c>
      <c r="P22" s="250"/>
      <c r="Q22" s="27">
        <f>'PL-8,9'!J64-'PL-8,9'!J58</f>
        <v>1</v>
      </c>
      <c r="R22" s="254"/>
      <c r="S22" s="27">
        <f>SUM(O22:Q22)</f>
        <v>321</v>
      </c>
    </row>
    <row r="23" spans="1:19" ht="17.25" customHeight="1">
      <c r="A23" s="199" t="s">
        <v>212</v>
      </c>
      <c r="G23" s="258">
        <f>SUM(G21:G22)</f>
        <v>0</v>
      </c>
      <c r="H23" s="198"/>
      <c r="I23" s="258">
        <f>SUM(I21:I22)</f>
        <v>0</v>
      </c>
      <c r="J23" s="198"/>
      <c r="K23" s="258">
        <f>SUM(K21:K22)</f>
        <v>0</v>
      </c>
      <c r="L23" s="198"/>
      <c r="M23" s="258">
        <f>SUM(M21:M22)</f>
        <v>14616</v>
      </c>
      <c r="N23" s="198"/>
      <c r="O23" s="258">
        <f>SUM(O21:O22)</f>
        <v>14616</v>
      </c>
      <c r="P23" s="198"/>
      <c r="Q23" s="258">
        <f>SUM(Q21:Q22)</f>
        <v>-3573</v>
      </c>
      <c r="R23" s="65"/>
      <c r="S23" s="259">
        <f>SUM(O23:Q23)</f>
        <v>11043</v>
      </c>
    </row>
    <row r="24" spans="1:19" ht="7.5" customHeight="1">
      <c r="A24" s="199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65"/>
      <c r="S24" s="191"/>
    </row>
    <row r="25" spans="1:19" ht="17.25" customHeight="1">
      <c r="A25" s="257" t="s">
        <v>192</v>
      </c>
      <c r="E25" s="32">
        <v>10</v>
      </c>
      <c r="G25" s="198">
        <f>'SE-11'!F22</f>
        <v>10832</v>
      </c>
      <c r="H25" s="198"/>
      <c r="I25" s="198">
        <f>'SE-11'!H22</f>
        <v>64493</v>
      </c>
      <c r="J25" s="198"/>
      <c r="K25" s="198">
        <v>0</v>
      </c>
      <c r="L25" s="198"/>
      <c r="M25" s="198">
        <v>0</v>
      </c>
      <c r="N25" s="198"/>
      <c r="O25" s="198">
        <f>SUM(G25:N25)</f>
        <v>75325</v>
      </c>
      <c r="P25" s="198"/>
      <c r="Q25" s="198">
        <v>0</v>
      </c>
      <c r="R25" s="65"/>
      <c r="S25" s="198">
        <f>SUM(O25:Q25)</f>
        <v>75325</v>
      </c>
    </row>
    <row r="26" spans="1:19" ht="17.25" customHeight="1">
      <c r="A26" s="221" t="s">
        <v>181</v>
      </c>
      <c r="E26" s="32">
        <v>10</v>
      </c>
      <c r="G26" s="198">
        <v>0</v>
      </c>
      <c r="H26" s="198"/>
      <c r="I26" s="198">
        <v>0</v>
      </c>
      <c r="J26" s="198"/>
      <c r="K26" s="198">
        <v>0</v>
      </c>
      <c r="L26" s="198"/>
      <c r="M26" s="198">
        <f>'SE-11'!L23</f>
        <v>-13983</v>
      </c>
      <c r="N26" s="198"/>
      <c r="O26" s="198">
        <f>SUM(G26:N26)</f>
        <v>-13983</v>
      </c>
      <c r="P26" s="198"/>
      <c r="Q26" s="198">
        <v>0</v>
      </c>
      <c r="R26" s="65"/>
      <c r="S26" s="198">
        <f>SUM(O26:Q26)</f>
        <v>-13983</v>
      </c>
    </row>
    <row r="27" spans="1:19" ht="17.25" customHeight="1" thickBot="1">
      <c r="A27" s="218" t="s">
        <v>180</v>
      </c>
      <c r="G27" s="248">
        <f>G23+G19+G25+G26</f>
        <v>211000</v>
      </c>
      <c r="H27" s="191"/>
      <c r="I27" s="248">
        <f>I23+I19+I25+I26</f>
        <v>300485</v>
      </c>
      <c r="J27" s="191"/>
      <c r="K27" s="248">
        <f>K23+K19</f>
        <v>19298</v>
      </c>
      <c r="L27" s="191"/>
      <c r="M27" s="248">
        <f>M23+M19+M26</f>
        <v>292720</v>
      </c>
      <c r="N27" s="191"/>
      <c r="O27" s="248">
        <f>O23+O19+O25+O26</f>
        <v>823503</v>
      </c>
      <c r="Q27" s="248">
        <f>Q23+Q19</f>
        <v>11333</v>
      </c>
      <c r="S27" s="248">
        <f>S23+S19+S25+S26</f>
        <v>834836</v>
      </c>
    </row>
    <row r="28" ht="17.25" customHeight="1" thickTop="1">
      <c r="L28" s="65"/>
    </row>
    <row r="29" ht="17.25" customHeight="1">
      <c r="A29" s="193"/>
    </row>
    <row r="30" spans="1:20" ht="17.25" customHeight="1">
      <c r="A30" s="193"/>
      <c r="C30" s="135"/>
      <c r="D30" s="135"/>
      <c r="E30" s="139"/>
      <c r="F30" s="129"/>
      <c r="G30" s="73"/>
      <c r="H30" s="127"/>
      <c r="I30" s="73"/>
      <c r="J30" s="127"/>
      <c r="K30" s="73"/>
      <c r="L30" s="127"/>
      <c r="M30" s="73"/>
      <c r="N30" s="127"/>
      <c r="O30" s="73"/>
      <c r="P30" s="129"/>
      <c r="Q30" s="136"/>
      <c r="R30" s="130"/>
      <c r="S30" s="131"/>
      <c r="T30" s="65"/>
    </row>
    <row r="31" spans="2:20" ht="17.25" customHeight="1">
      <c r="B31" s="65"/>
      <c r="C31" s="134"/>
      <c r="D31" s="135"/>
      <c r="E31" s="139"/>
      <c r="F31" s="129"/>
      <c r="G31" s="127"/>
      <c r="H31" s="127"/>
      <c r="I31" s="129"/>
      <c r="J31" s="127"/>
      <c r="K31" s="127"/>
      <c r="L31" s="127"/>
      <c r="M31" s="127"/>
      <c r="N31" s="127"/>
      <c r="O31" s="73"/>
      <c r="P31" s="129"/>
      <c r="Q31" s="129"/>
      <c r="R31" s="130"/>
      <c r="S31" s="129"/>
      <c r="T31" s="65"/>
    </row>
    <row r="32" spans="2:20" ht="17.25" customHeight="1">
      <c r="B32" s="65"/>
      <c r="C32" s="134"/>
      <c r="D32" s="135"/>
      <c r="E32" s="139"/>
      <c r="F32" s="129"/>
      <c r="G32" s="126"/>
      <c r="H32" s="126"/>
      <c r="I32" s="126"/>
      <c r="J32" s="126"/>
      <c r="K32" s="126"/>
      <c r="L32" s="127"/>
      <c r="M32" s="126"/>
      <c r="N32" s="127"/>
      <c r="O32" s="73"/>
      <c r="P32" s="129"/>
      <c r="Q32" s="73"/>
      <c r="R32" s="130"/>
      <c r="S32" s="131"/>
      <c r="T32" s="65"/>
    </row>
    <row r="33" spans="2:20" ht="17.25" customHeight="1">
      <c r="B33" s="65"/>
      <c r="C33" s="134"/>
      <c r="D33" s="135"/>
      <c r="E33" s="139"/>
      <c r="F33" s="129"/>
      <c r="G33" s="126"/>
      <c r="H33" s="126"/>
      <c r="I33" s="126"/>
      <c r="J33" s="126"/>
      <c r="K33" s="126"/>
      <c r="L33" s="127"/>
      <c r="M33" s="73"/>
      <c r="N33" s="127"/>
      <c r="O33" s="73"/>
      <c r="P33" s="129"/>
      <c r="Q33" s="136"/>
      <c r="R33" s="130"/>
      <c r="S33" s="131"/>
      <c r="T33" s="65"/>
    </row>
    <row r="34" spans="2:20" ht="17.25" customHeight="1">
      <c r="B34" s="65"/>
      <c r="C34" s="134"/>
      <c r="D34" s="135"/>
      <c r="E34" s="139"/>
      <c r="F34" s="129"/>
      <c r="G34" s="126"/>
      <c r="H34" s="126"/>
      <c r="I34" s="126"/>
      <c r="J34" s="126"/>
      <c r="K34" s="126"/>
      <c r="L34" s="127"/>
      <c r="M34" s="73"/>
      <c r="N34" s="127"/>
      <c r="O34" s="73"/>
      <c r="P34" s="129"/>
      <c r="Q34" s="73"/>
      <c r="R34" s="130"/>
      <c r="S34" s="131"/>
      <c r="T34" s="65"/>
    </row>
    <row r="35" spans="2:20" ht="17.25" customHeight="1">
      <c r="B35" s="65"/>
      <c r="C35" s="135"/>
      <c r="D35" s="135"/>
      <c r="E35" s="139"/>
      <c r="F35" s="129"/>
      <c r="G35" s="131"/>
      <c r="H35" s="127"/>
      <c r="I35" s="131"/>
      <c r="J35" s="127"/>
      <c r="K35" s="131"/>
      <c r="L35" s="127"/>
      <c r="M35" s="131"/>
      <c r="N35" s="127"/>
      <c r="O35" s="131"/>
      <c r="P35" s="129"/>
      <c r="Q35" s="131"/>
      <c r="R35" s="130"/>
      <c r="S35" s="131"/>
      <c r="T35" s="65"/>
    </row>
    <row r="36" spans="2:20" ht="17.25" customHeight="1">
      <c r="B36" s="65"/>
      <c r="C36" s="134"/>
      <c r="D36" s="135"/>
      <c r="E36" s="139"/>
      <c r="F36" s="129"/>
      <c r="G36" s="131"/>
      <c r="H36" s="127"/>
      <c r="I36" s="131"/>
      <c r="J36" s="127"/>
      <c r="K36" s="131"/>
      <c r="L36" s="127"/>
      <c r="M36" s="131"/>
      <c r="N36" s="127"/>
      <c r="O36" s="73"/>
      <c r="P36" s="129"/>
      <c r="Q36" s="131"/>
      <c r="R36" s="130"/>
      <c r="S36" s="131"/>
      <c r="T36" s="65"/>
    </row>
    <row r="37" spans="2:20" ht="17.25" customHeight="1">
      <c r="B37" s="65"/>
      <c r="C37" s="134"/>
      <c r="D37" s="135"/>
      <c r="E37" s="139"/>
      <c r="F37" s="129"/>
      <c r="G37" s="127"/>
      <c r="H37" s="127"/>
      <c r="I37" s="129"/>
      <c r="J37" s="127"/>
      <c r="K37" s="127"/>
      <c r="L37" s="127"/>
      <c r="M37" s="127"/>
      <c r="N37" s="127"/>
      <c r="O37" s="73"/>
      <c r="P37" s="129"/>
      <c r="Q37" s="129"/>
      <c r="R37" s="130"/>
      <c r="S37" s="129"/>
      <c r="T37" s="65"/>
    </row>
    <row r="38" spans="2:20" ht="17.25" customHeight="1">
      <c r="B38" s="65"/>
      <c r="C38" s="134"/>
      <c r="D38" s="135"/>
      <c r="E38" s="139"/>
      <c r="F38" s="129"/>
      <c r="G38" s="126"/>
      <c r="H38" s="126"/>
      <c r="I38" s="126"/>
      <c r="J38" s="126"/>
      <c r="K38" s="126"/>
      <c r="L38" s="127"/>
      <c r="M38" s="126"/>
      <c r="N38" s="127"/>
      <c r="O38" s="73"/>
      <c r="P38" s="129"/>
      <c r="Q38" s="73"/>
      <c r="R38" s="130"/>
      <c r="S38" s="131"/>
      <c r="T38" s="65"/>
    </row>
    <row r="39" spans="2:20" ht="17.25" customHeight="1">
      <c r="B39" s="65"/>
      <c r="C39" s="134"/>
      <c r="D39" s="135"/>
      <c r="E39" s="139"/>
      <c r="F39" s="129"/>
      <c r="G39" s="126"/>
      <c r="H39" s="126"/>
      <c r="I39" s="126"/>
      <c r="J39" s="126"/>
      <c r="K39" s="126"/>
      <c r="L39" s="127"/>
      <c r="M39" s="73"/>
      <c r="N39" s="128"/>
      <c r="O39" s="73"/>
      <c r="P39" s="129"/>
      <c r="Q39" s="126"/>
      <c r="R39" s="130"/>
      <c r="S39" s="131"/>
      <c r="T39" s="65"/>
    </row>
    <row r="40" spans="2:20" ht="17.25" customHeight="1">
      <c r="B40" s="65"/>
      <c r="C40" s="89"/>
      <c r="D40" s="135"/>
      <c r="E40" s="139"/>
      <c r="F40" s="129"/>
      <c r="G40" s="126"/>
      <c r="H40" s="126"/>
      <c r="I40" s="126"/>
      <c r="J40" s="126"/>
      <c r="K40" s="93"/>
      <c r="L40" s="127"/>
      <c r="M40" s="73"/>
      <c r="N40" s="128"/>
      <c r="O40" s="73"/>
      <c r="P40" s="129"/>
      <c r="Q40" s="126"/>
      <c r="R40" s="130"/>
      <c r="S40" s="131"/>
      <c r="T40" s="65"/>
    </row>
    <row r="41" spans="2:20" ht="17.25" customHeight="1">
      <c r="B41" s="65"/>
      <c r="C41" s="134"/>
      <c r="D41" s="134"/>
      <c r="E41" s="134"/>
      <c r="F41" s="137"/>
      <c r="G41" s="126"/>
      <c r="H41" s="126"/>
      <c r="I41" s="126"/>
      <c r="J41" s="126"/>
      <c r="K41" s="126"/>
      <c r="L41" s="132"/>
      <c r="M41" s="132"/>
      <c r="N41" s="132"/>
      <c r="O41" s="73"/>
      <c r="P41" s="132"/>
      <c r="Q41" s="133"/>
      <c r="R41" s="134"/>
      <c r="S41" s="131"/>
      <c r="T41" s="65"/>
    </row>
    <row r="42" spans="2:20" ht="17.25" customHeight="1">
      <c r="B42" s="65"/>
      <c r="C42" s="135"/>
      <c r="D42" s="134"/>
      <c r="E42" s="134"/>
      <c r="F42" s="138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4"/>
      <c r="S42" s="132"/>
      <c r="T42" s="65"/>
    </row>
    <row r="43" spans="2:20" ht="17.25" customHeight="1">
      <c r="B43" s="65"/>
      <c r="C43" s="65"/>
      <c r="D43" s="65"/>
      <c r="E43" s="67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</sheetData>
  <sheetProtection/>
  <mergeCells count="2">
    <mergeCell ref="K6:M6"/>
    <mergeCell ref="G5:S5"/>
  </mergeCells>
  <printOptions/>
  <pageMargins left="0.7086614173228347" right="0.5905511811023623" top="0.7480314960629921" bottom="0.7480314960629921" header="0.31496062992125984" footer="0.31496062992125984"/>
  <pageSetup firstPageNumber="10" useFirstPageNumber="1" fitToHeight="1" fitToWidth="1" horizontalDpi="600" verticalDpi="600" orientation="landscape" paperSize="9" scale="88" r:id="rId1"/>
  <headerFooter scaleWithDoc="0" alignWithMargins="0">
    <oddFooter>&amp;L&amp;"Times New Roman,Regular"&amp;11The accompanying condensed notes are an integral part of these financial statements.
________________________________DIRECTOR            &amp;R&amp;"Times New Roman,Regular"&amp;11______________________________DIRECTOR  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="130" zoomScaleNormal="130" zoomScaleSheetLayoutView="100" zoomScalePageLayoutView="0" workbookViewId="0" topLeftCell="A13">
      <selection activeCell="D14" sqref="D14"/>
    </sheetView>
  </sheetViews>
  <sheetFormatPr defaultColWidth="9.140625" defaultRowHeight="15.75" customHeight="1"/>
  <cols>
    <col min="1" max="2" width="1.7109375" style="19" customWidth="1"/>
    <col min="3" max="3" width="35.421875" style="19" customWidth="1"/>
    <col min="4" max="4" width="10.57421875" style="206" customWidth="1"/>
    <col min="5" max="5" width="1.28515625" style="19" customWidth="1"/>
    <col min="6" max="6" width="15.7109375" style="19" customWidth="1"/>
    <col min="7" max="7" width="1.28515625" style="19" customWidth="1"/>
    <col min="8" max="8" width="15.7109375" style="19" customWidth="1"/>
    <col min="9" max="9" width="1.28515625" style="19" customWidth="1"/>
    <col min="10" max="10" width="15.7109375" style="19" customWidth="1"/>
    <col min="11" max="11" width="1.28515625" style="19" customWidth="1"/>
    <col min="12" max="12" width="15.7109375" style="19" customWidth="1"/>
    <col min="13" max="13" width="1.28515625" style="19" customWidth="1"/>
    <col min="14" max="14" width="15.7109375" style="19" customWidth="1"/>
    <col min="15" max="16384" width="9.140625" style="19" customWidth="1"/>
  </cols>
  <sheetData>
    <row r="1" spans="1:14" ht="18.75" customHeight="1">
      <c r="A1" s="200" t="str">
        <f>'BS-3,4,5'!A1</f>
        <v>PORN PROM METAL PUBLIC COMPANY LIMITED AND ITS SUBSIDIARIES</v>
      </c>
      <c r="B1" s="201"/>
      <c r="C1" s="201"/>
      <c r="D1" s="202"/>
      <c r="E1" s="201"/>
      <c r="F1" s="201"/>
      <c r="G1" s="203"/>
      <c r="H1" s="203"/>
      <c r="I1" s="203"/>
      <c r="J1" s="203"/>
      <c r="N1" s="168" t="s">
        <v>141</v>
      </c>
    </row>
    <row r="2" spans="1:14" ht="18.75" customHeight="1">
      <c r="A2" s="165" t="s">
        <v>20</v>
      </c>
      <c r="B2" s="201"/>
      <c r="C2" s="201"/>
      <c r="D2" s="202"/>
      <c r="E2" s="204"/>
      <c r="F2" s="204"/>
      <c r="G2" s="205"/>
      <c r="H2" s="205"/>
      <c r="I2" s="205"/>
      <c r="J2" s="205"/>
      <c r="N2" s="143" t="s">
        <v>142</v>
      </c>
    </row>
    <row r="3" spans="1:14" ht="18.75" customHeight="1">
      <c r="A3" s="200" t="str">
        <f>'SH-10'!A3</f>
        <v>FOR THE SIX-MONTH PERIODS ENDED JUNE 30, 2017 AND 2016</v>
      </c>
      <c r="B3" s="201"/>
      <c r="C3" s="201"/>
      <c r="D3" s="202"/>
      <c r="E3" s="204"/>
      <c r="F3" s="204"/>
      <c r="G3" s="205"/>
      <c r="H3" s="205"/>
      <c r="I3" s="205"/>
      <c r="J3" s="205"/>
      <c r="K3" s="205"/>
      <c r="L3" s="205"/>
      <c r="M3" s="205"/>
      <c r="N3" s="145"/>
    </row>
    <row r="4" spans="1:14" ht="18" customHeight="1">
      <c r="A4" s="44"/>
      <c r="B4" s="201"/>
      <c r="C4" s="201"/>
      <c r="D4" s="202"/>
      <c r="E4" s="204"/>
      <c r="F4" s="204"/>
      <c r="G4" s="205"/>
      <c r="H4" s="205"/>
      <c r="I4" s="205"/>
      <c r="J4" s="205"/>
      <c r="K4" s="205"/>
      <c r="L4" s="205"/>
      <c r="M4" s="205"/>
      <c r="N4" s="205"/>
    </row>
    <row r="5" spans="2:14" ht="18" customHeight="1">
      <c r="B5" s="203"/>
      <c r="C5" s="203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8" customHeight="1">
      <c r="A6" s="207"/>
      <c r="B6" s="203"/>
      <c r="C6" s="203"/>
      <c r="D6" s="145"/>
      <c r="E6" s="203"/>
      <c r="F6" s="276" t="s">
        <v>112</v>
      </c>
      <c r="G6" s="276"/>
      <c r="H6" s="276"/>
      <c r="I6" s="276"/>
      <c r="J6" s="276"/>
      <c r="K6" s="276"/>
      <c r="L6" s="276"/>
      <c r="M6" s="276"/>
      <c r="N6" s="276"/>
    </row>
    <row r="7" spans="1:14" ht="18" customHeight="1">
      <c r="A7" s="203"/>
      <c r="B7" s="203"/>
      <c r="C7" s="205"/>
      <c r="D7" s="145"/>
      <c r="E7" s="143"/>
      <c r="F7" s="143" t="s">
        <v>48</v>
      </c>
      <c r="G7" s="143"/>
      <c r="I7" s="208"/>
      <c r="J7" s="277" t="s">
        <v>21</v>
      </c>
      <c r="K7" s="277"/>
      <c r="L7" s="277"/>
      <c r="M7" s="145"/>
      <c r="N7" s="145"/>
    </row>
    <row r="8" spans="1:14" ht="18" customHeight="1">
      <c r="A8" s="203"/>
      <c r="B8" s="203"/>
      <c r="C8" s="205"/>
      <c r="D8" s="145"/>
      <c r="E8" s="143"/>
      <c r="F8" s="187" t="s">
        <v>49</v>
      </c>
      <c r="G8" s="209"/>
      <c r="H8" s="209" t="s">
        <v>51</v>
      </c>
      <c r="I8" s="210"/>
      <c r="J8" s="209" t="s">
        <v>22</v>
      </c>
      <c r="K8" s="210"/>
      <c r="L8" s="210"/>
      <c r="M8" s="145"/>
      <c r="N8" s="145"/>
    </row>
    <row r="9" spans="1:26" ht="18" customHeight="1">
      <c r="A9" s="203"/>
      <c r="B9" s="203"/>
      <c r="C9" s="205"/>
      <c r="D9" s="151" t="s">
        <v>12</v>
      </c>
      <c r="E9" s="143"/>
      <c r="F9" s="188" t="s">
        <v>50</v>
      </c>
      <c r="G9" s="211"/>
      <c r="H9" s="188" t="s">
        <v>52</v>
      </c>
      <c r="I9" s="212"/>
      <c r="J9" s="188" t="s">
        <v>53</v>
      </c>
      <c r="K9" s="213"/>
      <c r="L9" s="188" t="s">
        <v>10</v>
      </c>
      <c r="M9" s="214"/>
      <c r="N9" s="215" t="s">
        <v>23</v>
      </c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14" ht="9" customHeight="1">
      <c r="A10" s="203"/>
      <c r="B10" s="203"/>
      <c r="C10" s="205"/>
      <c r="D10" s="145"/>
      <c r="E10" s="143"/>
      <c r="F10" s="216"/>
      <c r="G10" s="216"/>
      <c r="H10" s="216"/>
      <c r="I10" s="217"/>
      <c r="J10" s="214"/>
      <c r="K10" s="214"/>
      <c r="L10" s="145"/>
      <c r="M10" s="214"/>
      <c r="N10" s="214"/>
    </row>
    <row r="11" spans="1:14" ht="18" customHeight="1">
      <c r="A11" s="218" t="s">
        <v>145</v>
      </c>
      <c r="D11" s="145"/>
      <c r="E11" s="219"/>
      <c r="F11" s="192">
        <v>160000</v>
      </c>
      <c r="G11" s="194"/>
      <c r="H11" s="192">
        <v>78646</v>
      </c>
      <c r="I11" s="194"/>
      <c r="J11" s="192">
        <v>16968</v>
      </c>
      <c r="K11" s="192"/>
      <c r="L11" s="192">
        <v>282526</v>
      </c>
      <c r="M11" s="222"/>
      <c r="N11" s="192">
        <f>SUM(F11:L11)</f>
        <v>538140</v>
      </c>
    </row>
    <row r="12" spans="1:26" ht="18" customHeight="1">
      <c r="A12" s="199" t="s">
        <v>149</v>
      </c>
      <c r="B12" s="208"/>
      <c r="C12" s="208"/>
      <c r="D12" s="145"/>
      <c r="E12" s="71"/>
      <c r="F12" s="198">
        <v>0</v>
      </c>
      <c r="G12" s="222"/>
      <c r="H12" s="198">
        <v>0</v>
      </c>
      <c r="I12" s="222"/>
      <c r="J12" s="198">
        <v>0</v>
      </c>
      <c r="K12" s="222"/>
      <c r="L12" s="222">
        <f>'PL-8,9'!P57</f>
        <v>25887</v>
      </c>
      <c r="M12" s="222"/>
      <c r="N12" s="222">
        <f>SUM(F12:L12)</f>
        <v>25887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6" ht="18" customHeight="1">
      <c r="A13" s="221" t="s">
        <v>181</v>
      </c>
      <c r="B13" s="208"/>
      <c r="C13" s="208"/>
      <c r="D13" s="145"/>
      <c r="E13" s="71"/>
      <c r="F13" s="198">
        <v>0</v>
      </c>
      <c r="G13" s="222"/>
      <c r="H13" s="198">
        <v>0</v>
      </c>
      <c r="I13" s="222"/>
      <c r="J13" s="198">
        <v>0</v>
      </c>
      <c r="K13" s="222"/>
      <c r="L13" s="222">
        <v>-4800</v>
      </c>
      <c r="M13" s="222"/>
      <c r="N13" s="222">
        <f>SUM(F13:L13)</f>
        <v>-4800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14" ht="18" customHeight="1" thickBot="1">
      <c r="A14" s="218" t="s">
        <v>182</v>
      </c>
      <c r="D14" s="145"/>
      <c r="E14" s="219"/>
      <c r="F14" s="249">
        <f>SUM(F11:F13)</f>
        <v>160000</v>
      </c>
      <c r="G14" s="192"/>
      <c r="H14" s="249">
        <f>SUM(H11:H13)</f>
        <v>78646</v>
      </c>
      <c r="I14" s="192"/>
      <c r="J14" s="249">
        <f>SUM(J11:J13)</f>
        <v>16968</v>
      </c>
      <c r="K14" s="192"/>
      <c r="L14" s="249">
        <f>SUM(L11:L13)</f>
        <v>303613</v>
      </c>
      <c r="M14" s="220"/>
      <c r="N14" s="249">
        <f>SUM(N11:N13)</f>
        <v>559227</v>
      </c>
    </row>
    <row r="15" spans="1:14" ht="18" customHeight="1" thickTop="1">
      <c r="A15" s="190"/>
      <c r="D15" s="145"/>
      <c r="E15" s="219"/>
      <c r="F15" s="192"/>
      <c r="G15" s="192"/>
      <c r="H15" s="192"/>
      <c r="I15" s="192"/>
      <c r="J15" s="192"/>
      <c r="K15" s="192"/>
      <c r="L15" s="192"/>
      <c r="M15" s="220"/>
      <c r="N15" s="192"/>
    </row>
    <row r="16" spans="1:14" ht="18" customHeight="1">
      <c r="A16" s="218" t="s">
        <v>147</v>
      </c>
      <c r="D16" s="145"/>
      <c r="E16" s="219"/>
      <c r="F16" s="195">
        <v>200168</v>
      </c>
      <c r="G16" s="194"/>
      <c r="H16" s="195">
        <v>235992</v>
      </c>
      <c r="I16" s="194"/>
      <c r="J16" s="195">
        <v>19298</v>
      </c>
      <c r="K16" s="192"/>
      <c r="L16" s="195">
        <v>321948</v>
      </c>
      <c r="M16" s="222"/>
      <c r="N16" s="195">
        <f>SUM(F16:L16)</f>
        <v>777406</v>
      </c>
    </row>
    <row r="17" spans="1:14" ht="7.5" customHeight="1">
      <c r="A17" s="218"/>
      <c r="D17" s="145"/>
      <c r="E17" s="219"/>
      <c r="F17" s="192"/>
      <c r="G17" s="194"/>
      <c r="H17" s="192"/>
      <c r="I17" s="194"/>
      <c r="J17" s="192"/>
      <c r="K17" s="192"/>
      <c r="L17" s="192"/>
      <c r="M17" s="222"/>
      <c r="N17" s="192"/>
    </row>
    <row r="18" spans="1:14" ht="18" customHeight="1">
      <c r="A18" s="193" t="s">
        <v>150</v>
      </c>
      <c r="D18" s="145"/>
      <c r="E18" s="219"/>
      <c r="F18" s="192">
        <v>0</v>
      </c>
      <c r="G18" s="194"/>
      <c r="H18" s="192">
        <v>0</v>
      </c>
      <c r="I18" s="194"/>
      <c r="J18" s="192">
        <v>0</v>
      </c>
      <c r="K18" s="192"/>
      <c r="L18" s="192">
        <f>'PL-8,9'!N57</f>
        <v>27561</v>
      </c>
      <c r="M18" s="222"/>
      <c r="N18" s="192">
        <f>SUM(F18:L18)</f>
        <v>27561</v>
      </c>
    </row>
    <row r="19" spans="1:14" ht="18" customHeight="1">
      <c r="A19" s="193" t="s">
        <v>151</v>
      </c>
      <c r="D19" s="145"/>
      <c r="E19" s="219"/>
      <c r="F19" s="195">
        <v>0</v>
      </c>
      <c r="G19" s="194"/>
      <c r="H19" s="195">
        <v>0</v>
      </c>
      <c r="I19" s="194"/>
      <c r="J19" s="195">
        <v>0</v>
      </c>
      <c r="K19" s="192"/>
      <c r="L19" s="195">
        <f>'PL-8,9'!N63-'PL-8,9'!N57</f>
        <v>208</v>
      </c>
      <c r="M19" s="222"/>
      <c r="N19" s="195">
        <f>SUM(F19:L19)</f>
        <v>208</v>
      </c>
    </row>
    <row r="20" spans="1:26" ht="18" customHeight="1">
      <c r="A20" s="199" t="s">
        <v>149</v>
      </c>
      <c r="B20" s="208"/>
      <c r="C20" s="208"/>
      <c r="D20" s="145"/>
      <c r="E20" s="71"/>
      <c r="F20" s="192">
        <f>SUM(F18:F19)</f>
        <v>0</v>
      </c>
      <c r="G20" s="194"/>
      <c r="H20" s="192">
        <f>SUM(H18:H19)</f>
        <v>0</v>
      </c>
      <c r="I20" s="194"/>
      <c r="J20" s="192">
        <f>SUM(J18:J19)</f>
        <v>0</v>
      </c>
      <c r="K20" s="192"/>
      <c r="L20" s="192">
        <f>SUM(L18:L19)</f>
        <v>27769</v>
      </c>
      <c r="M20" s="222"/>
      <c r="N20" s="192">
        <f>SUM(N18:N19)</f>
        <v>27769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</row>
    <row r="21" spans="1:26" ht="8.25" customHeight="1">
      <c r="A21" s="199"/>
      <c r="B21" s="208"/>
      <c r="C21" s="208"/>
      <c r="D21" s="145"/>
      <c r="E21" s="71"/>
      <c r="F21" s="192"/>
      <c r="G21" s="194"/>
      <c r="H21" s="192"/>
      <c r="I21" s="194"/>
      <c r="J21" s="192"/>
      <c r="K21" s="192"/>
      <c r="L21" s="192"/>
      <c r="M21" s="222"/>
      <c r="N21" s="192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</row>
    <row r="22" spans="1:26" ht="18" customHeight="1">
      <c r="A22" s="257" t="s">
        <v>192</v>
      </c>
      <c r="B22" s="208"/>
      <c r="C22" s="208"/>
      <c r="D22" s="145">
        <v>10</v>
      </c>
      <c r="E22" s="71"/>
      <c r="F22" s="192">
        <v>10832</v>
      </c>
      <c r="G22" s="194"/>
      <c r="H22" s="192">
        <v>64493</v>
      </c>
      <c r="I22" s="194"/>
      <c r="J22" s="192">
        <v>0</v>
      </c>
      <c r="K22" s="192"/>
      <c r="L22" s="192">
        <v>0</v>
      </c>
      <c r="M22" s="222"/>
      <c r="N22" s="192">
        <f>SUM(F22:L22)</f>
        <v>75325</v>
      </c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</row>
    <row r="23" spans="1:26" ht="18" customHeight="1">
      <c r="A23" s="199" t="s">
        <v>181</v>
      </c>
      <c r="B23" s="208"/>
      <c r="C23" s="208"/>
      <c r="D23" s="145">
        <v>10</v>
      </c>
      <c r="E23" s="71"/>
      <c r="F23" s="192">
        <v>0</v>
      </c>
      <c r="G23" s="194"/>
      <c r="H23" s="192">
        <v>0</v>
      </c>
      <c r="I23" s="194"/>
      <c r="J23" s="192">
        <v>0</v>
      </c>
      <c r="K23" s="192"/>
      <c r="L23" s="192">
        <v>-13983</v>
      </c>
      <c r="M23" s="222"/>
      <c r="N23" s="222">
        <f>SUM(F23:L23)</f>
        <v>-13983</v>
      </c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</row>
    <row r="24" spans="1:14" ht="18" customHeight="1" thickBot="1">
      <c r="A24" s="218" t="s">
        <v>180</v>
      </c>
      <c r="D24" s="145"/>
      <c r="E24" s="219"/>
      <c r="F24" s="223">
        <f>F20+F16+F22+F23</f>
        <v>211000</v>
      </c>
      <c r="G24" s="220"/>
      <c r="H24" s="223">
        <f>H20+H16+H22+H23</f>
        <v>300485</v>
      </c>
      <c r="I24" s="220"/>
      <c r="J24" s="223">
        <f>J20+J16+J23</f>
        <v>19298</v>
      </c>
      <c r="K24" s="220"/>
      <c r="L24" s="223">
        <f>L20+L16+L23</f>
        <v>335734</v>
      </c>
      <c r="M24" s="220"/>
      <c r="N24" s="223">
        <f>N20+N16+N22+N23</f>
        <v>866517</v>
      </c>
    </row>
    <row r="25" spans="1:14" ht="18" customHeight="1" thickTop="1">
      <c r="A25" s="218"/>
      <c r="D25" s="145"/>
      <c r="E25" s="219"/>
      <c r="F25" s="222"/>
      <c r="G25" s="220"/>
      <c r="H25" s="222"/>
      <c r="I25" s="220"/>
      <c r="J25" s="222"/>
      <c r="K25" s="220"/>
      <c r="L25" s="222"/>
      <c r="M25" s="220"/>
      <c r="N25" s="222"/>
    </row>
    <row r="26" spans="3:20" s="208" customFormat="1" ht="15.75" customHeight="1">
      <c r="C26" s="135"/>
      <c r="D26" s="134"/>
      <c r="E26" s="134"/>
      <c r="F26" s="134"/>
      <c r="G26" s="134"/>
      <c r="H26" s="134"/>
      <c r="I26" s="134"/>
      <c r="J26" s="134"/>
      <c r="K26" s="138"/>
      <c r="L26" s="224"/>
      <c r="M26" s="131"/>
      <c r="N26" s="224"/>
      <c r="O26" s="131"/>
      <c r="P26" s="224"/>
      <c r="Q26" s="131"/>
      <c r="R26" s="224"/>
      <c r="S26" s="131"/>
      <c r="T26" s="224"/>
    </row>
    <row r="27" spans="3:20" s="208" customFormat="1" ht="15.75" customHeight="1">
      <c r="C27" s="90"/>
      <c r="D27" s="134"/>
      <c r="E27" s="134"/>
      <c r="F27" s="134"/>
      <c r="G27" s="134"/>
      <c r="H27" s="134"/>
      <c r="I27" s="134"/>
      <c r="J27" s="129"/>
      <c r="K27" s="137"/>
      <c r="L27" s="73"/>
      <c r="M27" s="132"/>
      <c r="N27" s="73"/>
      <c r="O27" s="132"/>
      <c r="P27" s="132"/>
      <c r="Q27" s="132"/>
      <c r="R27" s="132"/>
      <c r="S27" s="132"/>
      <c r="T27" s="224"/>
    </row>
    <row r="28" spans="3:20" s="208" customFormat="1" ht="15.75" customHeight="1">
      <c r="C28" s="134"/>
      <c r="D28" s="134"/>
      <c r="E28" s="134"/>
      <c r="F28" s="134"/>
      <c r="G28" s="134"/>
      <c r="H28" s="134"/>
      <c r="I28" s="134"/>
      <c r="J28" s="134"/>
      <c r="K28" s="137"/>
      <c r="L28" s="73"/>
      <c r="M28" s="132"/>
      <c r="N28" s="73"/>
      <c r="O28" s="132"/>
      <c r="P28" s="132"/>
      <c r="Q28" s="132"/>
      <c r="R28" s="132"/>
      <c r="S28" s="132"/>
      <c r="T28" s="224"/>
    </row>
    <row r="29" spans="3:20" s="208" customFormat="1" ht="15.75" customHeight="1">
      <c r="C29" s="135"/>
      <c r="D29" s="134"/>
      <c r="E29" s="134"/>
      <c r="F29" s="134"/>
      <c r="G29" s="134"/>
      <c r="H29" s="134"/>
      <c r="I29" s="134"/>
      <c r="J29" s="134"/>
      <c r="K29" s="138"/>
      <c r="L29" s="224"/>
      <c r="M29" s="131"/>
      <c r="N29" s="224"/>
      <c r="O29" s="131"/>
      <c r="P29" s="224"/>
      <c r="Q29" s="131"/>
      <c r="R29" s="224"/>
      <c r="S29" s="131"/>
      <c r="T29" s="224"/>
    </row>
    <row r="30" spans="3:20" s="208" customFormat="1" ht="15.75" customHeight="1">
      <c r="C30" s="134"/>
      <c r="D30" s="140"/>
      <c r="E30" s="140"/>
      <c r="F30" s="140"/>
      <c r="G30" s="140"/>
      <c r="H30" s="140"/>
      <c r="I30" s="140"/>
      <c r="J30" s="129"/>
      <c r="K30" s="140"/>
      <c r="L30" s="132"/>
      <c r="M30" s="132"/>
      <c r="N30" s="132"/>
      <c r="O30" s="132"/>
      <c r="P30" s="132"/>
      <c r="Q30" s="132"/>
      <c r="R30" s="132"/>
      <c r="S30" s="140"/>
      <c r="T30" s="224"/>
    </row>
    <row r="31" spans="3:20" s="208" customFormat="1" ht="15.75" customHeight="1">
      <c r="C31" s="90"/>
      <c r="D31" s="134"/>
      <c r="E31" s="134"/>
      <c r="F31" s="134"/>
      <c r="G31" s="134"/>
      <c r="H31" s="134"/>
      <c r="I31" s="134"/>
      <c r="J31" s="129"/>
      <c r="K31" s="137"/>
      <c r="L31" s="73"/>
      <c r="M31" s="132"/>
      <c r="N31" s="73"/>
      <c r="O31" s="132"/>
      <c r="P31" s="132"/>
      <c r="Q31" s="132"/>
      <c r="R31" s="132"/>
      <c r="S31" s="132"/>
      <c r="T31" s="224"/>
    </row>
    <row r="32" spans="3:20" s="208" customFormat="1" ht="15.75" customHeight="1">
      <c r="C32" s="89"/>
      <c r="D32" s="134"/>
      <c r="E32" s="134"/>
      <c r="F32" s="134"/>
      <c r="G32" s="134"/>
      <c r="H32" s="134"/>
      <c r="I32" s="134"/>
      <c r="J32" s="129"/>
      <c r="K32" s="137"/>
      <c r="L32" s="73"/>
      <c r="M32" s="132"/>
      <c r="N32" s="73"/>
      <c r="O32" s="132"/>
      <c r="P32" s="132"/>
      <c r="Q32" s="132"/>
      <c r="R32" s="132"/>
      <c r="S32" s="132"/>
      <c r="T32" s="224"/>
    </row>
    <row r="33" spans="3:20" s="208" customFormat="1" ht="15.75" customHeight="1">
      <c r="C33" s="134"/>
      <c r="D33" s="134"/>
      <c r="E33" s="134"/>
      <c r="F33" s="134"/>
      <c r="G33" s="134"/>
      <c r="H33" s="134"/>
      <c r="I33" s="134"/>
      <c r="J33" s="134"/>
      <c r="K33" s="137"/>
      <c r="L33" s="73"/>
      <c r="M33" s="132"/>
      <c r="N33" s="73"/>
      <c r="O33" s="132"/>
      <c r="P33" s="132"/>
      <c r="Q33" s="132"/>
      <c r="R33" s="132"/>
      <c r="S33" s="132"/>
      <c r="T33" s="224"/>
    </row>
    <row r="34" spans="3:20" s="208" customFormat="1" ht="15.75" customHeight="1">
      <c r="C34" s="135"/>
      <c r="D34" s="134"/>
      <c r="E34" s="134"/>
      <c r="F34" s="134"/>
      <c r="G34" s="134"/>
      <c r="H34" s="134"/>
      <c r="I34" s="134"/>
      <c r="J34" s="134"/>
      <c r="K34" s="138"/>
      <c r="L34" s="132"/>
      <c r="M34" s="132"/>
      <c r="N34" s="132"/>
      <c r="O34" s="132"/>
      <c r="P34" s="132"/>
      <c r="Q34" s="132"/>
      <c r="R34" s="132"/>
      <c r="S34" s="132"/>
      <c r="T34" s="132"/>
    </row>
  </sheetData>
  <sheetProtection/>
  <mergeCells count="2">
    <mergeCell ref="F6:N6"/>
    <mergeCell ref="J7:L7"/>
  </mergeCells>
  <printOptions/>
  <pageMargins left="0.7086614173228347" right="0.5905511811023623" top="0.7480314960629921" bottom="0.7480314960629921" header="0.31496062992125984" footer="0.31496062992125984"/>
  <pageSetup firstPageNumber="11" useFirstPageNumber="1" horizontalDpi="600" verticalDpi="600" orientation="landscape" paperSize="9" r:id="rId1"/>
  <headerFooter scaleWithDoc="0" alignWithMargins="0">
    <oddFooter>&amp;L&amp;"Times New Roman,Regular"&amp;11The accompanying condensed notes are an integral part of these financial statements.
________________________________DIRECTOR          ______________________________DIRECTOR     &amp;R&amp;"Times New Roman,Regular"&amp;11&amp;P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11"/>
  <sheetViews>
    <sheetView zoomScale="120" zoomScaleNormal="120" zoomScaleSheetLayoutView="120" zoomScalePageLayoutView="0" workbookViewId="0" topLeftCell="A70">
      <selection activeCell="N109" sqref="A1:N109"/>
    </sheetView>
  </sheetViews>
  <sheetFormatPr defaultColWidth="9.140625" defaultRowHeight="18" customHeight="1"/>
  <cols>
    <col min="1" max="3" width="1.7109375" style="8" customWidth="1"/>
    <col min="4" max="4" width="21.421875" style="55" customWidth="1"/>
    <col min="5" max="5" width="28.7109375" style="8" customWidth="1"/>
    <col min="6" max="6" width="1.421875" style="8" customWidth="1"/>
    <col min="7" max="7" width="10.8515625" style="8" customWidth="1"/>
    <col min="8" max="8" width="1.421875" style="8" customWidth="1"/>
    <col min="9" max="9" width="10.8515625" style="8" customWidth="1"/>
    <col min="10" max="10" width="1.421875" style="8" customWidth="1"/>
    <col min="11" max="11" width="10.8515625" style="8" customWidth="1"/>
    <col min="12" max="12" width="1.421875" style="8" customWidth="1"/>
    <col min="13" max="13" width="10.8515625" style="8" customWidth="1"/>
    <col min="14" max="14" width="0.9921875" style="8" customWidth="1"/>
    <col min="15" max="16" width="10.00390625" style="8" customWidth="1"/>
    <col min="17" max="17" width="10.28125" style="8" bestFit="1" customWidth="1"/>
    <col min="18" max="18" width="5.140625" style="8" bestFit="1" customWidth="1"/>
    <col min="19" max="19" width="5.140625" style="5" customWidth="1"/>
    <col min="20" max="20" width="13.00390625" style="5" customWidth="1"/>
    <col min="21" max="21" width="9.140625" style="5" customWidth="1"/>
    <col min="22" max="22" width="14.7109375" style="5" customWidth="1"/>
    <col min="23" max="23" width="5.00390625" style="5" customWidth="1"/>
    <col min="24" max="24" width="0.85546875" style="5" hidden="1" customWidth="1"/>
    <col min="25" max="26" width="9.140625" style="5" hidden="1" customWidth="1"/>
    <col min="27" max="27" width="9.140625" style="5" customWidth="1"/>
    <col min="28" max="28" width="3.7109375" style="5" customWidth="1"/>
    <col min="29" max="29" width="11.7109375" style="5" customWidth="1"/>
    <col min="30" max="30" width="2.28125" style="5" customWidth="1"/>
    <col min="31" max="31" width="9.140625" style="5" customWidth="1"/>
    <col min="32" max="32" width="2.28125" style="5" customWidth="1"/>
    <col min="33" max="33" width="10.7109375" style="5" customWidth="1"/>
    <col min="34" max="37" width="9.140625" style="5" customWidth="1"/>
    <col min="38" max="16384" width="9.140625" style="8" customWidth="1"/>
  </cols>
  <sheetData>
    <row r="1" spans="1:18" ht="18" customHeight="1">
      <c r="A1" s="9" t="str">
        <f>'BS-3,4,5'!A1</f>
        <v>PORN PROM METAL PUBLIC COMPANY LIMITED AND ITS SUBSIDIARIES</v>
      </c>
      <c r="B1" s="5"/>
      <c r="C1" s="5"/>
      <c r="D1" s="36"/>
      <c r="E1" s="5"/>
      <c r="F1" s="6"/>
      <c r="G1" s="2"/>
      <c r="H1" s="7"/>
      <c r="I1" s="21"/>
      <c r="J1" s="5"/>
      <c r="L1" s="7"/>
      <c r="M1" s="168" t="s">
        <v>141</v>
      </c>
      <c r="Q1" s="5"/>
      <c r="R1" s="5"/>
    </row>
    <row r="2" spans="1:18" ht="18" customHeight="1">
      <c r="A2" s="9" t="s">
        <v>11</v>
      </c>
      <c r="B2" s="5"/>
      <c r="C2" s="5"/>
      <c r="D2" s="36"/>
      <c r="E2" s="5"/>
      <c r="F2" s="6"/>
      <c r="G2" s="2"/>
      <c r="H2" s="7"/>
      <c r="I2" s="143"/>
      <c r="J2" s="5"/>
      <c r="L2" s="7"/>
      <c r="M2" s="143" t="s">
        <v>142</v>
      </c>
      <c r="Q2" s="5"/>
      <c r="R2" s="5"/>
    </row>
    <row r="3" spans="1:18" ht="18" customHeight="1">
      <c r="A3" s="10" t="str">
        <f>'SH-10'!A3</f>
        <v>FOR THE SIX-MONTH PERIODS ENDED JUNE 30, 2017 AND 2016</v>
      </c>
      <c r="B3" s="5"/>
      <c r="C3" s="5"/>
      <c r="D3" s="36"/>
      <c r="E3" s="5"/>
      <c r="F3" s="6"/>
      <c r="G3" s="2"/>
      <c r="H3" s="7"/>
      <c r="I3" s="2"/>
      <c r="J3" s="5"/>
      <c r="K3" s="2"/>
      <c r="L3" s="7"/>
      <c r="M3" s="2"/>
      <c r="Q3" s="5"/>
      <c r="R3" s="5"/>
    </row>
    <row r="4" spans="1:18" ht="18" customHeight="1">
      <c r="A4" s="3"/>
      <c r="B4" s="23"/>
      <c r="C4" s="23"/>
      <c r="D4" s="10"/>
      <c r="E4" s="23"/>
      <c r="F4" s="35"/>
      <c r="G4" s="30"/>
      <c r="H4" s="30"/>
      <c r="I4" s="30"/>
      <c r="K4" s="30"/>
      <c r="L4" s="30"/>
      <c r="M4" s="30"/>
      <c r="Q4" s="5"/>
      <c r="R4" s="5"/>
    </row>
    <row r="5" spans="7:18" ht="18" customHeight="1">
      <c r="G5" s="274" t="s">
        <v>75</v>
      </c>
      <c r="H5" s="274"/>
      <c r="I5" s="274"/>
      <c r="J5" s="274"/>
      <c r="K5" s="274"/>
      <c r="L5" s="274"/>
      <c r="M5" s="274"/>
      <c r="Q5" s="5"/>
      <c r="R5" s="5"/>
    </row>
    <row r="6" spans="7:18" ht="18" customHeight="1">
      <c r="G6" s="273" t="s">
        <v>77</v>
      </c>
      <c r="H6" s="273"/>
      <c r="I6" s="273"/>
      <c r="J6" s="148"/>
      <c r="K6" s="278" t="s">
        <v>78</v>
      </c>
      <c r="L6" s="278"/>
      <c r="M6" s="278"/>
      <c r="Q6" s="5"/>
      <c r="R6" s="5"/>
    </row>
    <row r="7" spans="7:18" ht="18" customHeight="1">
      <c r="G7" s="274" t="s">
        <v>79</v>
      </c>
      <c r="H7" s="274"/>
      <c r="I7" s="274"/>
      <c r="J7" s="148"/>
      <c r="K7" s="269" t="s">
        <v>79</v>
      </c>
      <c r="L7" s="269"/>
      <c r="M7" s="269"/>
      <c r="Q7" s="5"/>
      <c r="R7" s="5"/>
    </row>
    <row r="8" spans="1:18" ht="18" customHeight="1">
      <c r="A8" s="150"/>
      <c r="B8" s="150"/>
      <c r="C8" s="150"/>
      <c r="E8" s="150"/>
      <c r="F8" s="226"/>
      <c r="G8" s="227">
        <v>2017</v>
      </c>
      <c r="I8" s="227">
        <v>2016</v>
      </c>
      <c r="J8" s="7"/>
      <c r="K8" s="228">
        <f>G8</f>
        <v>2017</v>
      </c>
      <c r="M8" s="153">
        <f>I8</f>
        <v>2016</v>
      </c>
      <c r="Q8" s="5"/>
      <c r="R8" s="5"/>
    </row>
    <row r="9" spans="1:18" ht="5.25" customHeight="1">
      <c r="A9" s="150"/>
      <c r="B9" s="150"/>
      <c r="C9" s="150"/>
      <c r="E9" s="150"/>
      <c r="F9" s="226"/>
      <c r="G9" s="226"/>
      <c r="H9" s="229"/>
      <c r="I9" s="226"/>
      <c r="K9" s="226"/>
      <c r="L9" s="229"/>
      <c r="M9" s="226"/>
      <c r="Q9" s="5"/>
      <c r="R9" s="5"/>
    </row>
    <row r="10" spans="1:18" ht="18" customHeight="1">
      <c r="A10" s="3" t="s">
        <v>13</v>
      </c>
      <c r="B10" s="23"/>
      <c r="C10" s="23"/>
      <c r="D10" s="10"/>
      <c r="E10" s="23"/>
      <c r="F10" s="35"/>
      <c r="G10" s="30"/>
      <c r="H10" s="30"/>
      <c r="I10" s="30"/>
      <c r="K10" s="30"/>
      <c r="L10" s="30"/>
      <c r="M10" s="30"/>
      <c r="Q10" s="5"/>
      <c r="R10" s="5"/>
    </row>
    <row r="11" spans="1:33" ht="18" customHeight="1">
      <c r="A11" s="29"/>
      <c r="B11" s="29" t="s">
        <v>150</v>
      </c>
      <c r="C11" s="30"/>
      <c r="D11" s="36"/>
      <c r="E11" s="30"/>
      <c r="F11" s="32"/>
      <c r="G11" s="242">
        <f>'PL-8,9'!J30</f>
        <v>10722</v>
      </c>
      <c r="H11" s="28"/>
      <c r="I11" s="28">
        <f>'PL-8,9'!L30</f>
        <v>21024</v>
      </c>
      <c r="J11" s="28"/>
      <c r="K11" s="28">
        <f>'PL-8,9'!N30</f>
        <v>27561</v>
      </c>
      <c r="L11" s="28"/>
      <c r="M11" s="28">
        <f>'PL-8,9'!P30</f>
        <v>25887</v>
      </c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0"/>
      <c r="AB11" s="81"/>
      <c r="AC11" s="73"/>
      <c r="AD11" s="73"/>
      <c r="AE11" s="73"/>
      <c r="AF11" s="81"/>
      <c r="AG11" s="77"/>
    </row>
    <row r="12" spans="1:33" ht="18" customHeight="1">
      <c r="A12" s="29"/>
      <c r="B12" s="29" t="s">
        <v>54</v>
      </c>
      <c r="C12" s="30"/>
      <c r="D12" s="36"/>
      <c r="E12" s="30"/>
      <c r="F12" s="30"/>
      <c r="G12" s="28"/>
      <c r="H12" s="28"/>
      <c r="I12" s="28"/>
      <c r="J12" s="28"/>
      <c r="K12" s="28"/>
      <c r="L12" s="28"/>
      <c r="M12" s="28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73"/>
      <c r="AD12" s="73"/>
      <c r="AE12" s="73"/>
      <c r="AF12" s="81"/>
      <c r="AG12" s="77"/>
    </row>
    <row r="13" spans="2:33" ht="18" customHeight="1">
      <c r="B13" s="30"/>
      <c r="C13" s="29" t="s">
        <v>157</v>
      </c>
      <c r="D13" s="36"/>
      <c r="E13" s="30"/>
      <c r="F13" s="30"/>
      <c r="G13" s="101">
        <v>591</v>
      </c>
      <c r="H13" s="100"/>
      <c r="I13" s="101">
        <v>1062</v>
      </c>
      <c r="J13" s="101"/>
      <c r="K13" s="101">
        <v>-151</v>
      </c>
      <c r="L13" s="100"/>
      <c r="M13" s="101">
        <v>1062</v>
      </c>
      <c r="Q13" s="81"/>
      <c r="R13" s="89"/>
      <c r="S13" s="81"/>
      <c r="T13" s="89"/>
      <c r="U13" s="81"/>
      <c r="V13" s="81"/>
      <c r="W13" s="81"/>
      <c r="X13" s="81"/>
      <c r="Y13" s="81"/>
      <c r="Z13" s="81"/>
      <c r="AA13" s="73"/>
      <c r="AB13" s="81"/>
      <c r="AC13" s="73"/>
      <c r="AD13" s="73"/>
      <c r="AE13" s="73"/>
      <c r="AF13" s="81"/>
      <c r="AG13" s="73"/>
    </row>
    <row r="14" spans="2:33" ht="18" customHeight="1">
      <c r="B14" s="30"/>
      <c r="C14" s="36" t="s">
        <v>216</v>
      </c>
      <c r="E14" s="30"/>
      <c r="F14" s="30"/>
      <c r="G14" s="101">
        <v>8629</v>
      </c>
      <c r="H14" s="100"/>
      <c r="I14" s="28">
        <v>4355</v>
      </c>
      <c r="J14" s="101"/>
      <c r="K14" s="101">
        <v>3133</v>
      </c>
      <c r="L14" s="100"/>
      <c r="M14" s="101">
        <v>3484</v>
      </c>
      <c r="Q14" s="81"/>
      <c r="R14" s="89"/>
      <c r="S14" s="81"/>
      <c r="T14" s="89"/>
      <c r="U14" s="81"/>
      <c r="V14" s="81"/>
      <c r="W14" s="81"/>
      <c r="X14" s="81"/>
      <c r="Y14" s="81"/>
      <c r="Z14" s="81"/>
      <c r="AA14" s="73"/>
      <c r="AB14" s="81"/>
      <c r="AC14" s="73"/>
      <c r="AD14" s="73"/>
      <c r="AE14" s="73"/>
      <c r="AF14" s="81"/>
      <c r="AG14" s="77"/>
    </row>
    <row r="15" spans="2:33" ht="18" customHeight="1">
      <c r="B15" s="41"/>
      <c r="C15" s="29" t="s">
        <v>173</v>
      </c>
      <c r="D15" s="36"/>
      <c r="E15" s="41"/>
      <c r="F15" s="41"/>
      <c r="G15" s="101">
        <v>-205</v>
      </c>
      <c r="H15" s="100"/>
      <c r="I15" s="101">
        <v>420</v>
      </c>
      <c r="J15" s="101"/>
      <c r="K15" s="101">
        <v>420</v>
      </c>
      <c r="L15" s="100"/>
      <c r="M15" s="101">
        <v>420</v>
      </c>
      <c r="Q15" s="81"/>
      <c r="R15" s="89"/>
      <c r="S15" s="81"/>
      <c r="T15" s="89"/>
      <c r="U15" s="81"/>
      <c r="V15" s="81"/>
      <c r="W15" s="81"/>
      <c r="X15" s="81"/>
      <c r="Y15" s="81"/>
      <c r="Z15" s="81"/>
      <c r="AA15" s="73"/>
      <c r="AB15" s="81"/>
      <c r="AC15" s="73"/>
      <c r="AD15" s="73"/>
      <c r="AE15" s="73"/>
      <c r="AF15" s="81"/>
      <c r="AG15" s="77"/>
    </row>
    <row r="16" spans="2:33" ht="18" customHeight="1">
      <c r="B16" s="39"/>
      <c r="C16" s="29" t="s">
        <v>208</v>
      </c>
      <c r="D16" s="10"/>
      <c r="E16" s="39"/>
      <c r="F16" s="41"/>
      <c r="G16" s="230">
        <v>24243</v>
      </c>
      <c r="H16" s="100"/>
      <c r="I16" s="101">
        <v>17261</v>
      </c>
      <c r="J16" s="101"/>
      <c r="K16" s="101">
        <v>11239</v>
      </c>
      <c r="L16" s="100"/>
      <c r="M16" s="101">
        <v>11586</v>
      </c>
      <c r="Q16" s="81"/>
      <c r="R16" s="89"/>
      <c r="S16" s="81"/>
      <c r="T16" s="89"/>
      <c r="U16" s="81"/>
      <c r="V16" s="81"/>
      <c r="W16" s="81"/>
      <c r="X16" s="81"/>
      <c r="Y16" s="81"/>
      <c r="Z16" s="81"/>
      <c r="AA16" s="80"/>
      <c r="AB16" s="81"/>
      <c r="AC16" s="73"/>
      <c r="AD16" s="73"/>
      <c r="AE16" s="73"/>
      <c r="AF16" s="81"/>
      <c r="AG16" s="73"/>
    </row>
    <row r="17" spans="2:33" ht="18" customHeight="1">
      <c r="B17" s="39"/>
      <c r="C17" s="29" t="s">
        <v>211</v>
      </c>
      <c r="D17" s="10"/>
      <c r="E17" s="39"/>
      <c r="F17" s="41"/>
      <c r="G17" s="101">
        <v>-70</v>
      </c>
      <c r="H17" s="100"/>
      <c r="I17" s="230">
        <v>-131</v>
      </c>
      <c r="J17" s="101"/>
      <c r="K17" s="101">
        <v>-16</v>
      </c>
      <c r="L17" s="100"/>
      <c r="M17" s="230">
        <v>-111</v>
      </c>
      <c r="Q17" s="81"/>
      <c r="R17" s="89"/>
      <c r="S17" s="81"/>
      <c r="T17" s="89"/>
      <c r="U17" s="81"/>
      <c r="V17" s="81"/>
      <c r="W17" s="81"/>
      <c r="X17" s="81"/>
      <c r="Y17" s="81"/>
      <c r="Z17" s="81"/>
      <c r="AA17" s="73"/>
      <c r="AB17" s="81"/>
      <c r="AC17" s="73"/>
      <c r="AD17" s="73"/>
      <c r="AE17" s="73"/>
      <c r="AF17" s="81"/>
      <c r="AG17" s="73"/>
    </row>
    <row r="18" spans="2:33" ht="18" customHeight="1">
      <c r="B18" s="41"/>
      <c r="C18" s="29" t="s">
        <v>209</v>
      </c>
      <c r="D18" s="36"/>
      <c r="E18" s="41"/>
      <c r="F18" s="41"/>
      <c r="G18" s="101">
        <v>-7629</v>
      </c>
      <c r="H18" s="100"/>
      <c r="I18" s="230">
        <v>-2289</v>
      </c>
      <c r="J18" s="101"/>
      <c r="K18" s="101">
        <v>-6668</v>
      </c>
      <c r="L18" s="100"/>
      <c r="M18" s="101">
        <v>-2511</v>
      </c>
      <c r="Q18" s="81"/>
      <c r="R18" s="89"/>
      <c r="S18" s="81"/>
      <c r="T18" s="89"/>
      <c r="U18" s="81"/>
      <c r="V18" s="81"/>
      <c r="W18" s="81"/>
      <c r="X18" s="81"/>
      <c r="Y18" s="81"/>
      <c r="Z18" s="81"/>
      <c r="AA18" s="73"/>
      <c r="AB18" s="81"/>
      <c r="AC18" s="73"/>
      <c r="AD18" s="73"/>
      <c r="AE18" s="73"/>
      <c r="AF18" s="81"/>
      <c r="AG18" s="73"/>
    </row>
    <row r="19" spans="2:33" ht="18" customHeight="1">
      <c r="B19" s="41"/>
      <c r="C19" s="29" t="s">
        <v>210</v>
      </c>
      <c r="D19" s="36"/>
      <c r="E19" s="41"/>
      <c r="F19" s="41"/>
      <c r="G19" s="101">
        <v>2828</v>
      </c>
      <c r="H19" s="100"/>
      <c r="I19" s="230">
        <v>364</v>
      </c>
      <c r="J19" s="101"/>
      <c r="K19" s="101">
        <v>2950</v>
      </c>
      <c r="L19" s="100"/>
      <c r="M19" s="101">
        <v>364</v>
      </c>
      <c r="Q19" s="81"/>
      <c r="R19" s="89"/>
      <c r="S19" s="81"/>
      <c r="T19" s="89"/>
      <c r="U19" s="81"/>
      <c r="V19" s="81"/>
      <c r="W19" s="81"/>
      <c r="X19" s="81"/>
      <c r="Y19" s="81"/>
      <c r="Z19" s="81"/>
      <c r="AA19" s="73"/>
      <c r="AB19" s="81"/>
      <c r="AC19" s="73"/>
      <c r="AD19" s="73"/>
      <c r="AE19" s="73"/>
      <c r="AF19" s="81"/>
      <c r="AG19" s="73"/>
    </row>
    <row r="20" spans="2:33" ht="18" customHeight="1">
      <c r="B20" s="41"/>
      <c r="C20" s="29" t="s">
        <v>64</v>
      </c>
      <c r="D20" s="36"/>
      <c r="E20" s="41"/>
      <c r="F20" s="41"/>
      <c r="G20" s="101">
        <v>547</v>
      </c>
      <c r="H20" s="101"/>
      <c r="I20" s="230">
        <v>484</v>
      </c>
      <c r="J20" s="101"/>
      <c r="K20" s="101">
        <v>389</v>
      </c>
      <c r="L20" s="100"/>
      <c r="M20" s="101">
        <v>390</v>
      </c>
      <c r="Q20" s="81"/>
      <c r="R20" s="89"/>
      <c r="S20" s="81"/>
      <c r="T20" s="89"/>
      <c r="U20" s="81"/>
      <c r="V20" s="81"/>
      <c r="W20" s="81"/>
      <c r="X20" s="81"/>
      <c r="Y20" s="81"/>
      <c r="Z20" s="81"/>
      <c r="AA20" s="73"/>
      <c r="AB20" s="81"/>
      <c r="AC20" s="73"/>
      <c r="AD20" s="73"/>
      <c r="AE20" s="73"/>
      <c r="AF20" s="81"/>
      <c r="AG20" s="73"/>
    </row>
    <row r="21" spans="2:33" ht="18" customHeight="1">
      <c r="B21" s="41"/>
      <c r="C21" s="29" t="s">
        <v>28</v>
      </c>
      <c r="D21" s="46"/>
      <c r="E21" s="41"/>
      <c r="F21" s="41"/>
      <c r="G21" s="230">
        <v>-374</v>
      </c>
      <c r="H21" s="100"/>
      <c r="I21" s="101">
        <v>-367</v>
      </c>
      <c r="J21" s="101"/>
      <c r="K21" s="101">
        <v>-1514</v>
      </c>
      <c r="L21" s="100"/>
      <c r="M21" s="101">
        <v>-456</v>
      </c>
      <c r="Q21" s="81"/>
      <c r="R21" s="90"/>
      <c r="S21" s="81"/>
      <c r="T21" s="90"/>
      <c r="U21" s="81"/>
      <c r="V21" s="81"/>
      <c r="W21" s="81"/>
      <c r="X21" s="81"/>
      <c r="Y21" s="81"/>
      <c r="Z21" s="81"/>
      <c r="AA21" s="81"/>
      <c r="AB21" s="81"/>
      <c r="AC21" s="73"/>
      <c r="AD21" s="73"/>
      <c r="AE21" s="73"/>
      <c r="AF21" s="81"/>
      <c r="AG21" s="73"/>
    </row>
    <row r="22" spans="2:33" ht="18" customHeight="1">
      <c r="B22" s="41"/>
      <c r="C22" s="29" t="s">
        <v>55</v>
      </c>
      <c r="D22" s="46"/>
      <c r="E22" s="41"/>
      <c r="F22" s="41"/>
      <c r="G22" s="101">
        <v>8068</v>
      </c>
      <c r="H22" s="100"/>
      <c r="I22" s="101">
        <v>9115</v>
      </c>
      <c r="J22" s="101"/>
      <c r="K22" s="101">
        <v>4229</v>
      </c>
      <c r="L22" s="100"/>
      <c r="M22" s="101">
        <v>6445</v>
      </c>
      <c r="Q22" s="81"/>
      <c r="R22" s="89"/>
      <c r="S22" s="81"/>
      <c r="T22" s="89"/>
      <c r="U22" s="81"/>
      <c r="V22" s="81"/>
      <c r="W22" s="81"/>
      <c r="X22" s="81"/>
      <c r="Y22" s="81"/>
      <c r="Z22" s="81"/>
      <c r="AA22" s="80"/>
      <c r="AB22" s="81"/>
      <c r="AC22" s="73"/>
      <c r="AD22" s="73"/>
      <c r="AE22" s="73"/>
      <c r="AF22" s="81"/>
      <c r="AG22" s="73"/>
    </row>
    <row r="23" spans="2:33" ht="18" customHeight="1">
      <c r="B23" s="41"/>
      <c r="C23" s="29" t="s">
        <v>164</v>
      </c>
      <c r="D23" s="46"/>
      <c r="E23" s="41"/>
      <c r="F23" s="41"/>
      <c r="G23" s="225">
        <v>6773</v>
      </c>
      <c r="H23" s="100"/>
      <c r="I23" s="225">
        <v>5984</v>
      </c>
      <c r="J23" s="101"/>
      <c r="K23" s="225">
        <v>7066</v>
      </c>
      <c r="L23" s="100"/>
      <c r="M23" s="225">
        <v>6647</v>
      </c>
      <c r="Q23" s="81"/>
      <c r="R23" s="89"/>
      <c r="S23" s="81"/>
      <c r="T23" s="89"/>
      <c r="U23" s="81"/>
      <c r="V23" s="81"/>
      <c r="W23" s="81"/>
      <c r="X23" s="81"/>
      <c r="Y23" s="81"/>
      <c r="Z23" s="81"/>
      <c r="AA23" s="73"/>
      <c r="AB23" s="81"/>
      <c r="AC23" s="73"/>
      <c r="AD23" s="73"/>
      <c r="AE23" s="73"/>
      <c r="AF23" s="81"/>
      <c r="AG23" s="73"/>
    </row>
    <row r="24" spans="2:33" ht="18" customHeight="1">
      <c r="B24" s="29"/>
      <c r="C24" s="42"/>
      <c r="D24" s="36"/>
      <c r="E24" s="41"/>
      <c r="F24" s="41"/>
      <c r="G24" s="27">
        <f>SUM(G11:G23)</f>
        <v>54123</v>
      </c>
      <c r="H24" s="28"/>
      <c r="I24" s="27">
        <f>SUM(I11:I23)</f>
        <v>57282</v>
      </c>
      <c r="J24" s="28"/>
      <c r="K24" s="27">
        <f>SUM(K11:K23)</f>
        <v>48638</v>
      </c>
      <c r="L24" s="28"/>
      <c r="M24" s="27">
        <f>SUM(M11:M23)</f>
        <v>53207</v>
      </c>
      <c r="Q24" s="81"/>
      <c r="R24" s="89"/>
      <c r="S24" s="81"/>
      <c r="T24" s="89"/>
      <c r="U24" s="81"/>
      <c r="V24" s="81"/>
      <c r="W24" s="81"/>
      <c r="X24" s="81"/>
      <c r="Y24" s="81"/>
      <c r="Z24" s="81"/>
      <c r="AA24" s="73"/>
      <c r="AB24" s="81"/>
      <c r="AC24" s="73"/>
      <c r="AD24" s="73"/>
      <c r="AE24" s="73"/>
      <c r="AF24" s="81"/>
      <c r="AG24" s="73"/>
    </row>
    <row r="25" spans="2:33" ht="18" customHeight="1">
      <c r="B25" s="29"/>
      <c r="C25" s="61" t="s">
        <v>119</v>
      </c>
      <c r="D25" s="36"/>
      <c r="E25" s="41"/>
      <c r="F25" s="41"/>
      <c r="G25" s="27"/>
      <c r="H25" s="28"/>
      <c r="I25" s="27"/>
      <c r="J25" s="28"/>
      <c r="K25" s="27"/>
      <c r="L25" s="28"/>
      <c r="M25" s="27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224"/>
      <c r="AB25" s="81"/>
      <c r="AC25" s="224"/>
      <c r="AD25" s="224"/>
      <c r="AE25" s="224"/>
      <c r="AF25" s="81"/>
      <c r="AG25" s="224"/>
    </row>
    <row r="26" spans="1:33" ht="18" customHeight="1">
      <c r="A26" s="15"/>
      <c r="B26" s="15"/>
      <c r="C26" s="3" t="s">
        <v>14</v>
      </c>
      <c r="D26" s="10"/>
      <c r="E26" s="39"/>
      <c r="F26" s="39"/>
      <c r="G26" s="60"/>
      <c r="H26" s="60"/>
      <c r="I26" s="28"/>
      <c r="J26" s="28"/>
      <c r="K26" s="28"/>
      <c r="L26" s="60"/>
      <c r="M26" s="28"/>
      <c r="Q26" s="81"/>
      <c r="R26" s="91"/>
      <c r="S26" s="81"/>
      <c r="T26" s="91"/>
      <c r="U26" s="81"/>
      <c r="V26" s="81"/>
      <c r="W26" s="81"/>
      <c r="X26" s="81"/>
      <c r="Y26" s="81"/>
      <c r="Z26" s="81"/>
      <c r="AA26" s="224"/>
      <c r="AB26" s="81"/>
      <c r="AC26" s="224"/>
      <c r="AD26" s="224"/>
      <c r="AE26" s="224"/>
      <c r="AF26" s="81"/>
      <c r="AG26" s="224"/>
    </row>
    <row r="27" spans="2:33" ht="18" customHeight="1">
      <c r="B27" s="41"/>
      <c r="C27" s="29" t="s">
        <v>27</v>
      </c>
      <c r="D27" s="36"/>
      <c r="E27" s="41"/>
      <c r="F27" s="41"/>
      <c r="G27" s="230">
        <v>-72915</v>
      </c>
      <c r="H27" s="100"/>
      <c r="I27" s="230">
        <v>-15137</v>
      </c>
      <c r="J27" s="101"/>
      <c r="K27" s="101">
        <v>-40787</v>
      </c>
      <c r="L27" s="100"/>
      <c r="M27" s="101">
        <v>-19217</v>
      </c>
      <c r="Q27" s="81"/>
      <c r="R27" s="91"/>
      <c r="S27" s="81"/>
      <c r="T27" s="91"/>
      <c r="U27" s="81"/>
      <c r="V27" s="81"/>
      <c r="W27" s="81"/>
      <c r="X27" s="81"/>
      <c r="Y27" s="81"/>
      <c r="Z27" s="81"/>
      <c r="AA27" s="81"/>
      <c r="AB27" s="81"/>
      <c r="AC27" s="73"/>
      <c r="AD27" s="73"/>
      <c r="AE27" s="224"/>
      <c r="AF27" s="81"/>
      <c r="AG27" s="77"/>
    </row>
    <row r="28" spans="2:33" ht="18" customHeight="1">
      <c r="B28" s="41"/>
      <c r="C28" s="46" t="s">
        <v>125</v>
      </c>
      <c r="D28" s="36"/>
      <c r="E28" s="41"/>
      <c r="F28" s="41"/>
      <c r="G28" s="230">
        <v>0</v>
      </c>
      <c r="H28" s="100"/>
      <c r="I28" s="230">
        <v>0</v>
      </c>
      <c r="J28" s="101"/>
      <c r="K28" s="101">
        <v>-13</v>
      </c>
      <c r="L28" s="100"/>
      <c r="M28" s="101">
        <v>187</v>
      </c>
      <c r="Q28" s="81"/>
      <c r="R28" s="89"/>
      <c r="S28" s="81"/>
      <c r="T28" s="89"/>
      <c r="U28" s="81"/>
      <c r="V28" s="81"/>
      <c r="W28" s="81"/>
      <c r="X28" s="81"/>
      <c r="Y28" s="81"/>
      <c r="Z28" s="81"/>
      <c r="AA28" s="80"/>
      <c r="AB28" s="81"/>
      <c r="AC28" s="73"/>
      <c r="AD28" s="73"/>
      <c r="AE28" s="73"/>
      <c r="AF28" s="81"/>
      <c r="AG28" s="73"/>
    </row>
    <row r="29" spans="2:33" ht="18" customHeight="1">
      <c r="B29" s="41"/>
      <c r="C29" s="29" t="s">
        <v>15</v>
      </c>
      <c r="D29" s="36"/>
      <c r="E29" s="41"/>
      <c r="F29" s="41"/>
      <c r="G29" s="230">
        <v>-10516</v>
      </c>
      <c r="H29" s="100"/>
      <c r="I29" s="230">
        <v>5237</v>
      </c>
      <c r="J29" s="101"/>
      <c r="K29" s="101">
        <v>24704</v>
      </c>
      <c r="L29" s="100"/>
      <c r="M29" s="101">
        <v>796</v>
      </c>
      <c r="Q29" s="81"/>
      <c r="R29" s="89"/>
      <c r="S29" s="81"/>
      <c r="T29" s="89"/>
      <c r="U29" s="81"/>
      <c r="V29" s="81"/>
      <c r="W29" s="81"/>
      <c r="X29" s="81"/>
      <c r="Y29" s="81"/>
      <c r="Z29" s="81"/>
      <c r="AA29" s="80"/>
      <c r="AB29" s="81"/>
      <c r="AC29" s="73"/>
      <c r="AD29" s="73"/>
      <c r="AE29" s="73"/>
      <c r="AF29" s="81"/>
      <c r="AG29" s="77"/>
    </row>
    <row r="30" spans="2:33" ht="18" customHeight="1">
      <c r="B30" s="41"/>
      <c r="C30" s="29" t="s">
        <v>3</v>
      </c>
      <c r="D30" s="36"/>
      <c r="E30" s="41"/>
      <c r="F30" s="41"/>
      <c r="G30" s="101">
        <v>-37250</v>
      </c>
      <c r="H30" s="100"/>
      <c r="I30" s="101">
        <v>1791</v>
      </c>
      <c r="J30" s="101"/>
      <c r="K30" s="101">
        <v>-10435</v>
      </c>
      <c r="L30" s="100"/>
      <c r="M30" s="101">
        <v>2652</v>
      </c>
      <c r="Q30" s="81"/>
      <c r="R30" s="89"/>
      <c r="S30" s="81"/>
      <c r="T30" s="89"/>
      <c r="U30" s="81"/>
      <c r="V30" s="81"/>
      <c r="W30" s="81"/>
      <c r="X30" s="81"/>
      <c r="Y30" s="81"/>
      <c r="Z30" s="81"/>
      <c r="AA30" s="80"/>
      <c r="AB30" s="81"/>
      <c r="AC30" s="73"/>
      <c r="AD30" s="73"/>
      <c r="AE30" s="73"/>
      <c r="AF30" s="81"/>
      <c r="AG30" s="73"/>
    </row>
    <row r="31" spans="2:33" ht="18" customHeight="1">
      <c r="B31" s="41"/>
      <c r="C31" s="29" t="s">
        <v>16</v>
      </c>
      <c r="D31" s="36"/>
      <c r="E31" s="41"/>
      <c r="F31" s="41"/>
      <c r="G31" s="230">
        <v>-1369</v>
      </c>
      <c r="H31" s="100"/>
      <c r="I31" s="101">
        <v>-3363</v>
      </c>
      <c r="J31" s="101"/>
      <c r="K31" s="101">
        <v>-9</v>
      </c>
      <c r="L31" s="100"/>
      <c r="M31" s="101">
        <v>-998</v>
      </c>
      <c r="Q31" s="81"/>
      <c r="R31" s="89"/>
      <c r="S31" s="81"/>
      <c r="T31" s="89"/>
      <c r="U31" s="81"/>
      <c r="V31" s="81"/>
      <c r="W31" s="81"/>
      <c r="X31" s="81"/>
      <c r="Y31" s="81"/>
      <c r="Z31" s="81"/>
      <c r="AA31" s="73"/>
      <c r="AB31" s="81"/>
      <c r="AC31" s="73"/>
      <c r="AD31" s="73"/>
      <c r="AE31" s="73"/>
      <c r="AF31" s="81"/>
      <c r="AG31" s="73"/>
    </row>
    <row r="32" spans="1:33" ht="18" customHeight="1">
      <c r="A32" s="15"/>
      <c r="B32" s="15"/>
      <c r="C32" s="3" t="s">
        <v>39</v>
      </c>
      <c r="D32" s="56"/>
      <c r="E32" s="39"/>
      <c r="F32" s="39"/>
      <c r="G32" s="100"/>
      <c r="H32" s="100"/>
      <c r="I32" s="100"/>
      <c r="J32" s="101"/>
      <c r="K32" s="101"/>
      <c r="L32" s="100"/>
      <c r="M32" s="101"/>
      <c r="Q32" s="81"/>
      <c r="R32" s="89"/>
      <c r="S32" s="81"/>
      <c r="T32" s="89"/>
      <c r="U32" s="81"/>
      <c r="V32" s="81"/>
      <c r="W32" s="81"/>
      <c r="X32" s="81"/>
      <c r="Y32" s="81"/>
      <c r="Z32" s="81"/>
      <c r="AA32" s="81"/>
      <c r="AB32" s="81"/>
      <c r="AC32" s="73"/>
      <c r="AD32" s="73"/>
      <c r="AE32" s="73"/>
      <c r="AF32" s="81"/>
      <c r="AG32" s="73"/>
    </row>
    <row r="33" spans="2:33" ht="18" customHeight="1">
      <c r="B33" s="41"/>
      <c r="C33" s="29" t="s">
        <v>26</v>
      </c>
      <c r="D33" s="57"/>
      <c r="E33" s="41"/>
      <c r="F33" s="41"/>
      <c r="G33" s="101">
        <v>31624</v>
      </c>
      <c r="H33" s="100"/>
      <c r="I33" s="101">
        <v>47053</v>
      </c>
      <c r="J33" s="101"/>
      <c r="K33" s="101">
        <v>-17699</v>
      </c>
      <c r="L33" s="100"/>
      <c r="M33" s="101">
        <v>47674</v>
      </c>
      <c r="Q33" s="81"/>
      <c r="R33" s="91"/>
      <c r="S33" s="81"/>
      <c r="T33" s="91"/>
      <c r="U33" s="81"/>
      <c r="V33" s="81"/>
      <c r="W33" s="81"/>
      <c r="X33" s="81"/>
      <c r="Y33" s="81"/>
      <c r="Z33" s="81"/>
      <c r="AA33" s="81"/>
      <c r="AB33" s="81"/>
      <c r="AC33" s="73"/>
      <c r="AD33" s="73"/>
      <c r="AE33" s="73"/>
      <c r="AF33" s="81"/>
      <c r="AG33" s="77"/>
    </row>
    <row r="34" spans="2:33" ht="18" customHeight="1">
      <c r="B34" s="41"/>
      <c r="C34" s="29" t="s">
        <v>123</v>
      </c>
      <c r="D34" s="57"/>
      <c r="E34" s="41"/>
      <c r="F34" s="41"/>
      <c r="G34" s="101">
        <v>2016</v>
      </c>
      <c r="H34" s="100"/>
      <c r="I34" s="101">
        <v>205</v>
      </c>
      <c r="J34" s="101"/>
      <c r="K34" s="101">
        <v>364</v>
      </c>
      <c r="L34" s="100"/>
      <c r="M34" s="101">
        <v>-822</v>
      </c>
      <c r="Q34" s="81"/>
      <c r="R34" s="89"/>
      <c r="S34" s="81"/>
      <c r="T34" s="89"/>
      <c r="U34" s="81"/>
      <c r="V34" s="81"/>
      <c r="W34" s="81"/>
      <c r="X34" s="81"/>
      <c r="Y34" s="81"/>
      <c r="Z34" s="81"/>
      <c r="AA34" s="73"/>
      <c r="AB34" s="81"/>
      <c r="AC34" s="73"/>
      <c r="AD34" s="73"/>
      <c r="AE34" s="73"/>
      <c r="AF34" s="81"/>
      <c r="AG34" s="73"/>
    </row>
    <row r="35" spans="2:33" ht="18" customHeight="1">
      <c r="B35" s="41"/>
      <c r="C35" s="29" t="s">
        <v>58</v>
      </c>
      <c r="D35" s="36"/>
      <c r="E35" s="41"/>
      <c r="F35" s="41"/>
      <c r="G35" s="101">
        <v>-2234</v>
      </c>
      <c r="H35" s="112"/>
      <c r="I35" s="101">
        <v>2839</v>
      </c>
      <c r="J35" s="101"/>
      <c r="K35" s="101">
        <v>-5350</v>
      </c>
      <c r="L35" s="112"/>
      <c r="M35" s="101">
        <v>1406</v>
      </c>
      <c r="Q35" s="81"/>
      <c r="R35" s="89"/>
      <c r="S35" s="81"/>
      <c r="T35" s="89"/>
      <c r="U35" s="81"/>
      <c r="V35" s="81"/>
      <c r="W35" s="81"/>
      <c r="X35" s="81"/>
      <c r="Y35" s="81"/>
      <c r="Z35" s="81"/>
      <c r="AA35" s="73"/>
      <c r="AB35" s="81"/>
      <c r="AC35" s="73"/>
      <c r="AD35" s="73"/>
      <c r="AE35" s="73"/>
      <c r="AF35" s="81"/>
      <c r="AG35" s="73"/>
    </row>
    <row r="36" spans="2:33" ht="18" customHeight="1">
      <c r="B36" s="41"/>
      <c r="C36" s="29" t="s">
        <v>80</v>
      </c>
      <c r="D36" s="36"/>
      <c r="E36" s="41"/>
      <c r="F36" s="41"/>
      <c r="G36" s="225">
        <v>-2170</v>
      </c>
      <c r="H36" s="100"/>
      <c r="I36" s="225">
        <v>87</v>
      </c>
      <c r="J36" s="101"/>
      <c r="K36" s="225">
        <v>-2170</v>
      </c>
      <c r="L36" s="100"/>
      <c r="M36" s="225">
        <v>87</v>
      </c>
      <c r="Q36" s="81"/>
      <c r="R36" s="89"/>
      <c r="S36" s="81"/>
      <c r="T36" s="89"/>
      <c r="U36" s="81"/>
      <c r="V36" s="81"/>
      <c r="W36" s="81"/>
      <c r="X36" s="81"/>
      <c r="Y36" s="81"/>
      <c r="Z36" s="81"/>
      <c r="AA36" s="73"/>
      <c r="AB36" s="81"/>
      <c r="AC36" s="73"/>
      <c r="AD36" s="73"/>
      <c r="AE36" s="73"/>
      <c r="AF36" s="81"/>
      <c r="AG36" s="73"/>
    </row>
    <row r="37" spans="2:33" ht="18" customHeight="1">
      <c r="B37" s="29" t="s">
        <v>193</v>
      </c>
      <c r="C37" s="29"/>
      <c r="D37" s="36"/>
      <c r="E37" s="41"/>
      <c r="F37" s="41"/>
      <c r="G37" s="27">
        <f>SUM(G24:G36)</f>
        <v>-38691</v>
      </c>
      <c r="H37" s="27"/>
      <c r="I37" s="27">
        <f>SUM(I24:I36)</f>
        <v>95994</v>
      </c>
      <c r="J37" s="27"/>
      <c r="K37" s="27">
        <f>SUM(K24:K36)</f>
        <v>-2757</v>
      </c>
      <c r="L37" s="27"/>
      <c r="M37" s="27">
        <f>SUM(M24:M36)</f>
        <v>84972</v>
      </c>
      <c r="Q37" s="81"/>
      <c r="R37" s="89"/>
      <c r="S37" s="81"/>
      <c r="T37" s="89"/>
      <c r="U37" s="81"/>
      <c r="V37" s="81"/>
      <c r="W37" s="81"/>
      <c r="X37" s="81"/>
      <c r="Y37" s="81"/>
      <c r="Z37" s="81"/>
      <c r="AA37" s="73"/>
      <c r="AB37" s="81"/>
      <c r="AC37" s="73"/>
      <c r="AD37" s="73"/>
      <c r="AE37" s="73"/>
      <c r="AF37" s="81"/>
      <c r="AG37" s="77"/>
    </row>
    <row r="38" spans="2:33" ht="18" customHeight="1">
      <c r="B38" s="41"/>
      <c r="C38" s="29" t="s">
        <v>29</v>
      </c>
      <c r="D38" s="36"/>
      <c r="E38" s="41"/>
      <c r="F38" s="41"/>
      <c r="G38" s="101">
        <v>-3426</v>
      </c>
      <c r="H38" s="100"/>
      <c r="I38" s="101">
        <v>-365</v>
      </c>
      <c r="J38" s="101"/>
      <c r="K38" s="101">
        <v>-3426</v>
      </c>
      <c r="L38" s="100"/>
      <c r="M38" s="101">
        <v>-383</v>
      </c>
      <c r="Q38" s="89"/>
      <c r="R38" s="81"/>
      <c r="S38" s="89"/>
      <c r="T38" s="81"/>
      <c r="U38" s="81"/>
      <c r="V38" s="81"/>
      <c r="W38" s="81"/>
      <c r="X38" s="81"/>
      <c r="Y38" s="81"/>
      <c r="Z38" s="81"/>
      <c r="AA38" s="73"/>
      <c r="AB38" s="81"/>
      <c r="AC38" s="73"/>
      <c r="AD38" s="73"/>
      <c r="AE38" s="73"/>
      <c r="AF38" s="81"/>
      <c r="AG38" s="73"/>
    </row>
    <row r="39" spans="1:33" ht="18" customHeight="1">
      <c r="A39" s="3" t="s">
        <v>194</v>
      </c>
      <c r="B39" s="41"/>
      <c r="C39" s="42"/>
      <c r="D39" s="36"/>
      <c r="E39" s="41"/>
      <c r="F39" s="41"/>
      <c r="G39" s="155">
        <f>SUM(G37:G38)</f>
        <v>-42117</v>
      </c>
      <c r="H39" s="28"/>
      <c r="I39" s="155">
        <f>SUM(I37:I38)</f>
        <v>95629</v>
      </c>
      <c r="J39" s="28"/>
      <c r="K39" s="155">
        <f>SUM(K37:K38)</f>
        <v>-6183</v>
      </c>
      <c r="L39" s="28"/>
      <c r="M39" s="155">
        <f>SUM(M37:M38)</f>
        <v>84589</v>
      </c>
      <c r="Q39" s="81"/>
      <c r="R39" s="89"/>
      <c r="S39" s="81"/>
      <c r="T39" s="89"/>
      <c r="U39" s="81"/>
      <c r="V39" s="81"/>
      <c r="W39" s="81"/>
      <c r="X39" s="81"/>
      <c r="Y39" s="81"/>
      <c r="Z39" s="81"/>
      <c r="AA39" s="73"/>
      <c r="AB39" s="81"/>
      <c r="AC39" s="73"/>
      <c r="AD39" s="73"/>
      <c r="AE39" s="73"/>
      <c r="AF39" s="81"/>
      <c r="AG39" s="73"/>
    </row>
    <row r="40" spans="1:33" ht="18" customHeight="1">
      <c r="A40" s="3"/>
      <c r="B40" s="41"/>
      <c r="C40" s="42"/>
      <c r="D40" s="36"/>
      <c r="E40" s="41"/>
      <c r="F40" s="41"/>
      <c r="G40" s="58"/>
      <c r="H40" s="58"/>
      <c r="I40" s="58"/>
      <c r="L40" s="58"/>
      <c r="M40" s="58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224"/>
      <c r="AB40" s="81"/>
      <c r="AC40" s="224"/>
      <c r="AD40" s="224"/>
      <c r="AE40" s="224"/>
      <c r="AF40" s="81"/>
      <c r="AG40" s="224"/>
    </row>
    <row r="41" spans="1:22" ht="18" customHeight="1">
      <c r="A41" s="9" t="str">
        <f>A1</f>
        <v>PORN PROM METAL PUBLIC COMPANY LIMITED AND ITS SUBSIDIARIES</v>
      </c>
      <c r="B41" s="5"/>
      <c r="C41" s="5"/>
      <c r="D41" s="36"/>
      <c r="E41" s="5"/>
      <c r="F41" s="6"/>
      <c r="G41" s="2"/>
      <c r="H41" s="7"/>
      <c r="I41" s="21"/>
      <c r="J41" s="5"/>
      <c r="K41" s="22"/>
      <c r="L41" s="7"/>
      <c r="M41" s="168" t="s">
        <v>141</v>
      </c>
      <c r="Q41" s="92"/>
      <c r="R41" s="92"/>
      <c r="S41" s="92"/>
      <c r="T41" s="81"/>
      <c r="U41" s="80"/>
      <c r="V41" s="93"/>
    </row>
    <row r="42" spans="1:22" ht="18" customHeight="1">
      <c r="A42" s="9" t="s">
        <v>17</v>
      </c>
      <c r="B42" s="5"/>
      <c r="C42" s="5"/>
      <c r="D42" s="36"/>
      <c r="E42" s="5"/>
      <c r="F42" s="6"/>
      <c r="G42" s="2"/>
      <c r="H42" s="7"/>
      <c r="I42" s="143"/>
      <c r="J42" s="5"/>
      <c r="K42" s="22"/>
      <c r="L42" s="7"/>
      <c r="M42" s="143" t="s">
        <v>142</v>
      </c>
      <c r="Q42" s="92"/>
      <c r="R42" s="92"/>
      <c r="S42" s="92"/>
      <c r="T42" s="81"/>
      <c r="U42" s="80"/>
      <c r="V42" s="93"/>
    </row>
    <row r="43" spans="1:22" ht="18" customHeight="1">
      <c r="A43" s="10" t="str">
        <f>A3</f>
        <v>FOR THE SIX-MONTH PERIODS ENDED JUNE 30, 2017 AND 2016</v>
      </c>
      <c r="B43" s="5"/>
      <c r="C43" s="5"/>
      <c r="D43" s="36"/>
      <c r="E43" s="5"/>
      <c r="F43" s="6"/>
      <c r="G43" s="2"/>
      <c r="H43" s="7"/>
      <c r="I43" s="2"/>
      <c r="J43" s="5"/>
      <c r="K43" s="2"/>
      <c r="L43" s="7"/>
      <c r="M43" s="2"/>
      <c r="Q43" s="92"/>
      <c r="R43" s="92"/>
      <c r="S43" s="92"/>
      <c r="T43" s="81"/>
      <c r="U43" s="81"/>
      <c r="V43" s="81"/>
    </row>
    <row r="44" spans="1:18" ht="18" customHeight="1">
      <c r="A44" s="3"/>
      <c r="B44" s="23"/>
      <c r="C44" s="23"/>
      <c r="D44" s="10"/>
      <c r="E44" s="23"/>
      <c r="F44" s="35"/>
      <c r="G44" s="30"/>
      <c r="H44" s="30"/>
      <c r="I44" s="30"/>
      <c r="K44" s="30"/>
      <c r="L44" s="30"/>
      <c r="M44" s="30"/>
      <c r="Q44" s="5"/>
      <c r="R44" s="5"/>
    </row>
    <row r="45" spans="7:22" ht="18" customHeight="1">
      <c r="G45" s="274" t="s">
        <v>75</v>
      </c>
      <c r="H45" s="274"/>
      <c r="I45" s="274"/>
      <c r="J45" s="274"/>
      <c r="K45" s="274"/>
      <c r="L45" s="274"/>
      <c r="M45" s="274"/>
      <c r="Q45" s="80"/>
      <c r="R45" s="80"/>
      <c r="S45" s="80"/>
      <c r="T45" s="279"/>
      <c r="U45" s="279"/>
      <c r="V45" s="279"/>
    </row>
    <row r="46" spans="7:22" ht="18" customHeight="1">
      <c r="G46" s="273" t="s">
        <v>77</v>
      </c>
      <c r="H46" s="273"/>
      <c r="I46" s="273"/>
      <c r="J46" s="148"/>
      <c r="K46" s="278" t="s">
        <v>78</v>
      </c>
      <c r="L46" s="278"/>
      <c r="M46" s="278"/>
      <c r="Q46" s="77"/>
      <c r="R46" s="77"/>
      <c r="S46" s="77"/>
      <c r="T46" s="77"/>
      <c r="U46" s="279"/>
      <c r="V46" s="279"/>
    </row>
    <row r="47" spans="7:22" ht="18" customHeight="1">
      <c r="G47" s="274" t="s">
        <v>79</v>
      </c>
      <c r="H47" s="274"/>
      <c r="I47" s="274"/>
      <c r="J47" s="148"/>
      <c r="K47" s="269" t="s">
        <v>79</v>
      </c>
      <c r="L47" s="269"/>
      <c r="M47" s="269"/>
      <c r="Q47" s="80"/>
      <c r="R47" s="80"/>
      <c r="S47" s="80"/>
      <c r="T47" s="82"/>
      <c r="U47" s="94"/>
      <c r="V47" s="77"/>
    </row>
    <row r="48" spans="1:22" ht="18" customHeight="1">
      <c r="A48" s="150"/>
      <c r="B48" s="150"/>
      <c r="C48" s="150"/>
      <c r="E48" s="150"/>
      <c r="F48" s="226"/>
      <c r="G48" s="177">
        <f>G8</f>
        <v>2017</v>
      </c>
      <c r="I48" s="177">
        <f>I8</f>
        <v>2016</v>
      </c>
      <c r="J48" s="7"/>
      <c r="K48" s="177">
        <f>K8</f>
        <v>2017</v>
      </c>
      <c r="M48" s="177">
        <f>M8</f>
        <v>2016</v>
      </c>
      <c r="Q48" s="83"/>
      <c r="R48" s="83"/>
      <c r="S48" s="83"/>
      <c r="T48" s="84"/>
      <c r="U48" s="94"/>
      <c r="V48" s="85"/>
    </row>
    <row r="49" spans="1:22" ht="5.25" customHeight="1">
      <c r="A49" s="231"/>
      <c r="B49" s="23"/>
      <c r="C49" s="23"/>
      <c r="D49" s="10"/>
      <c r="E49" s="23"/>
      <c r="F49" s="35"/>
      <c r="G49" s="30"/>
      <c r="H49" s="30"/>
      <c r="I49" s="30"/>
      <c r="K49" s="30"/>
      <c r="L49" s="30"/>
      <c r="M49" s="30"/>
      <c r="Q49" s="81"/>
      <c r="R49" s="83"/>
      <c r="S49" s="83"/>
      <c r="T49" s="80"/>
      <c r="U49" s="81"/>
      <c r="V49" s="80"/>
    </row>
    <row r="50" spans="1:22" ht="18" customHeight="1">
      <c r="A50" s="3" t="s">
        <v>18</v>
      </c>
      <c r="B50" s="41"/>
      <c r="C50" s="42"/>
      <c r="D50" s="36"/>
      <c r="E50" s="41"/>
      <c r="F50" s="41"/>
      <c r="G50" s="27"/>
      <c r="H50" s="28"/>
      <c r="I50" s="27"/>
      <c r="K50" s="27"/>
      <c r="L50" s="27"/>
      <c r="M50" s="27"/>
      <c r="Q50" s="81"/>
      <c r="R50" s="83"/>
      <c r="S50" s="83"/>
      <c r="T50" s="80"/>
      <c r="U50" s="81"/>
      <c r="V50" s="80"/>
    </row>
    <row r="51" spans="2:33" ht="18" customHeight="1">
      <c r="B51" s="29" t="s">
        <v>30</v>
      </c>
      <c r="C51" s="41"/>
      <c r="D51" s="36"/>
      <c r="E51" s="41"/>
      <c r="F51" s="41"/>
      <c r="G51" s="230">
        <v>322</v>
      </c>
      <c r="H51" s="100"/>
      <c r="I51" s="230">
        <v>319</v>
      </c>
      <c r="J51" s="141"/>
      <c r="K51" s="230">
        <v>1508</v>
      </c>
      <c r="L51" s="100"/>
      <c r="M51" s="230">
        <v>454</v>
      </c>
      <c r="Q51" s="81"/>
      <c r="R51" s="83"/>
      <c r="S51" s="81"/>
      <c r="T51" s="83"/>
      <c r="U51" s="83"/>
      <c r="V51" s="83"/>
      <c r="W51" s="83"/>
      <c r="X51" s="83"/>
      <c r="Y51" s="83"/>
      <c r="Z51" s="83"/>
      <c r="AA51" s="80"/>
      <c r="AB51" s="81"/>
      <c r="AC51" s="80"/>
      <c r="AD51" s="83"/>
      <c r="AE51" s="80"/>
      <c r="AF51" s="81"/>
      <c r="AG51" s="80"/>
    </row>
    <row r="52" spans="2:33" ht="18" customHeight="1">
      <c r="B52" s="29" t="s">
        <v>167</v>
      </c>
      <c r="C52" s="41"/>
      <c r="D52" s="36"/>
      <c r="E52" s="41"/>
      <c r="F52" s="41"/>
      <c r="G52" s="101">
        <v>0</v>
      </c>
      <c r="H52" s="100"/>
      <c r="I52" s="101">
        <v>0</v>
      </c>
      <c r="J52" s="141"/>
      <c r="K52" s="230">
        <v>0</v>
      </c>
      <c r="L52" s="100"/>
      <c r="M52" s="230">
        <v>-29980</v>
      </c>
      <c r="Q52" s="81"/>
      <c r="R52" s="83"/>
      <c r="S52" s="81"/>
      <c r="T52" s="83"/>
      <c r="U52" s="83"/>
      <c r="V52" s="83"/>
      <c r="W52" s="83"/>
      <c r="X52" s="83"/>
      <c r="Y52" s="83"/>
      <c r="Z52" s="83"/>
      <c r="AA52" s="73"/>
      <c r="AB52" s="81"/>
      <c r="AC52" s="232"/>
      <c r="AD52" s="83"/>
      <c r="AE52" s="80"/>
      <c r="AF52" s="81"/>
      <c r="AG52" s="80"/>
    </row>
    <row r="53" spans="2:33" ht="18" customHeight="1">
      <c r="B53" s="29" t="s">
        <v>168</v>
      </c>
      <c r="C53" s="41"/>
      <c r="D53" s="36"/>
      <c r="E53" s="41"/>
      <c r="F53" s="41"/>
      <c r="G53" s="101">
        <v>0</v>
      </c>
      <c r="H53" s="100"/>
      <c r="I53" s="101">
        <v>4000</v>
      </c>
      <c r="J53" s="141"/>
      <c r="K53" s="230">
        <v>0</v>
      </c>
      <c r="L53" s="100"/>
      <c r="M53" s="230">
        <v>4000</v>
      </c>
      <c r="Q53" s="89"/>
      <c r="R53" s="83"/>
      <c r="S53" s="81"/>
      <c r="T53" s="83"/>
      <c r="U53" s="83"/>
      <c r="V53" s="83"/>
      <c r="W53" s="83"/>
      <c r="X53" s="83"/>
      <c r="Y53" s="83"/>
      <c r="Z53" s="83"/>
      <c r="AA53" s="73"/>
      <c r="AB53" s="81"/>
      <c r="AC53" s="80"/>
      <c r="AD53" s="83"/>
      <c r="AE53" s="80"/>
      <c r="AF53" s="81"/>
      <c r="AG53" s="80"/>
    </row>
    <row r="54" spans="2:33" ht="18" customHeight="1">
      <c r="B54" s="29" t="s">
        <v>195</v>
      </c>
      <c r="C54" s="41"/>
      <c r="D54" s="36"/>
      <c r="E54" s="41"/>
      <c r="F54" s="41"/>
      <c r="G54" s="230">
        <v>0</v>
      </c>
      <c r="H54" s="100"/>
      <c r="I54" s="230">
        <v>0</v>
      </c>
      <c r="J54" s="141"/>
      <c r="K54" s="230">
        <v>-6000</v>
      </c>
      <c r="L54" s="100"/>
      <c r="M54" s="230">
        <v>8000</v>
      </c>
      <c r="Q54" s="81"/>
      <c r="R54" s="83"/>
      <c r="S54" s="89"/>
      <c r="T54" s="83"/>
      <c r="U54" s="83"/>
      <c r="V54" s="83"/>
      <c r="W54" s="83"/>
      <c r="X54" s="83"/>
      <c r="Y54" s="83"/>
      <c r="Z54" s="83"/>
      <c r="AA54" s="80"/>
      <c r="AB54" s="81"/>
      <c r="AC54" s="80"/>
      <c r="AD54" s="83"/>
      <c r="AE54" s="80"/>
      <c r="AF54" s="81"/>
      <c r="AG54" s="80"/>
    </row>
    <row r="55" spans="2:33" ht="18" customHeight="1">
      <c r="B55" s="29" t="s">
        <v>169</v>
      </c>
      <c r="C55" s="41"/>
      <c r="D55" s="36"/>
      <c r="E55" s="41"/>
      <c r="F55" s="41"/>
      <c r="G55" s="230">
        <v>-7042</v>
      </c>
      <c r="H55" s="100"/>
      <c r="I55" s="230">
        <v>-47969</v>
      </c>
      <c r="J55" s="141"/>
      <c r="K55" s="230">
        <v>-7042</v>
      </c>
      <c r="L55" s="100"/>
      <c r="M55" s="230">
        <v>-47969</v>
      </c>
      <c r="Q55" s="89"/>
      <c r="R55" s="83"/>
      <c r="S55" s="81"/>
      <c r="T55" s="83"/>
      <c r="U55" s="83"/>
      <c r="V55" s="83"/>
      <c r="W55" s="83"/>
      <c r="X55" s="83"/>
      <c r="Y55" s="83"/>
      <c r="Z55" s="83"/>
      <c r="AA55" s="80"/>
      <c r="AB55" s="81"/>
      <c r="AC55" s="80"/>
      <c r="AD55" s="83"/>
      <c r="AE55" s="80"/>
      <c r="AF55" s="81"/>
      <c r="AG55" s="80"/>
    </row>
    <row r="56" spans="2:33" ht="18" customHeight="1">
      <c r="B56" s="29" t="s">
        <v>170</v>
      </c>
      <c r="C56" s="41"/>
      <c r="D56" s="36"/>
      <c r="E56" s="41"/>
      <c r="F56" s="41"/>
      <c r="G56" s="230">
        <v>-7331</v>
      </c>
      <c r="H56" s="100"/>
      <c r="I56" s="230">
        <v>-17853</v>
      </c>
      <c r="J56" s="141"/>
      <c r="K56" s="230">
        <v>-1341</v>
      </c>
      <c r="L56" s="100"/>
      <c r="M56" s="230">
        <v>-484</v>
      </c>
      <c r="Q56" s="89"/>
      <c r="R56" s="83"/>
      <c r="S56" s="89"/>
      <c r="T56" s="83"/>
      <c r="U56" s="83"/>
      <c r="V56" s="83"/>
      <c r="W56" s="83"/>
      <c r="X56" s="83"/>
      <c r="Y56" s="83"/>
      <c r="Z56" s="83"/>
      <c r="AA56" s="80"/>
      <c r="AB56" s="81"/>
      <c r="AC56" s="80"/>
      <c r="AD56" s="83"/>
      <c r="AE56" s="80"/>
      <c r="AF56" s="81"/>
      <c r="AG56" s="80"/>
    </row>
    <row r="57" spans="2:33" ht="18" customHeight="1">
      <c r="B57" s="29" t="s">
        <v>171</v>
      </c>
      <c r="C57" s="41"/>
      <c r="D57" s="36"/>
      <c r="E57" s="41"/>
      <c r="F57" s="41"/>
      <c r="G57" s="230">
        <v>-50</v>
      </c>
      <c r="H57" s="100"/>
      <c r="I57" s="230">
        <v>-47</v>
      </c>
      <c r="J57" s="141"/>
      <c r="K57" s="230">
        <v>0</v>
      </c>
      <c r="L57" s="100"/>
      <c r="M57" s="233">
        <v>0</v>
      </c>
      <c r="Q57" s="89"/>
      <c r="R57" s="83"/>
      <c r="S57" s="89"/>
      <c r="T57" s="83"/>
      <c r="U57" s="83"/>
      <c r="V57" s="83"/>
      <c r="W57" s="83"/>
      <c r="X57" s="83"/>
      <c r="Y57" s="83"/>
      <c r="Z57" s="83"/>
      <c r="AA57" s="80"/>
      <c r="AB57" s="81"/>
      <c r="AC57" s="80"/>
      <c r="AD57" s="83"/>
      <c r="AE57" s="80"/>
      <c r="AF57" s="81"/>
      <c r="AG57" s="80"/>
    </row>
    <row r="58" spans="2:33" ht="18" customHeight="1">
      <c r="B58" s="29" t="s">
        <v>184</v>
      </c>
      <c r="C58" s="41"/>
      <c r="D58" s="36"/>
      <c r="E58" s="41"/>
      <c r="F58" s="41"/>
      <c r="G58" s="230">
        <v>0</v>
      </c>
      <c r="H58" s="100"/>
      <c r="I58" s="230">
        <v>-23912</v>
      </c>
      <c r="J58" s="141"/>
      <c r="K58" s="230">
        <v>0</v>
      </c>
      <c r="L58" s="100"/>
      <c r="M58" s="233">
        <v>0</v>
      </c>
      <c r="Q58" s="89"/>
      <c r="R58" s="83"/>
      <c r="S58" s="89"/>
      <c r="T58" s="83"/>
      <c r="U58" s="83"/>
      <c r="V58" s="83"/>
      <c r="W58" s="83"/>
      <c r="X58" s="83"/>
      <c r="Y58" s="83"/>
      <c r="Z58" s="83"/>
      <c r="AA58" s="80"/>
      <c r="AB58" s="81"/>
      <c r="AC58" s="80"/>
      <c r="AD58" s="83"/>
      <c r="AE58" s="80"/>
      <c r="AF58" s="81"/>
      <c r="AG58" s="80"/>
    </row>
    <row r="59" spans="2:33" ht="18" customHeight="1">
      <c r="B59" s="29" t="s">
        <v>72</v>
      </c>
      <c r="C59" s="41"/>
      <c r="D59" s="36"/>
      <c r="E59" s="41"/>
      <c r="F59" s="41"/>
      <c r="G59" s="233">
        <v>517</v>
      </c>
      <c r="H59" s="100"/>
      <c r="I59" s="230">
        <v>503</v>
      </c>
      <c r="J59" s="141"/>
      <c r="K59" s="233">
        <v>17</v>
      </c>
      <c r="L59" s="100"/>
      <c r="M59" s="233">
        <v>467</v>
      </c>
      <c r="Q59" s="83"/>
      <c r="R59" s="83"/>
      <c r="S59" s="89"/>
      <c r="T59" s="83"/>
      <c r="U59" s="83"/>
      <c r="V59" s="83"/>
      <c r="W59" s="83"/>
      <c r="X59" s="83"/>
      <c r="Y59" s="83"/>
      <c r="Z59" s="83"/>
      <c r="AA59" s="80"/>
      <c r="AB59" s="81"/>
      <c r="AC59" s="80"/>
      <c r="AD59" s="83"/>
      <c r="AE59" s="80"/>
      <c r="AF59" s="81"/>
      <c r="AG59" s="80"/>
    </row>
    <row r="60" spans="1:33" ht="18" customHeight="1">
      <c r="A60" s="3" t="s">
        <v>217</v>
      </c>
      <c r="B60" s="41"/>
      <c r="C60" s="42"/>
      <c r="D60" s="36"/>
      <c r="E60" s="41"/>
      <c r="F60" s="41"/>
      <c r="G60" s="155">
        <f>SUM(G51:G59)</f>
        <v>-13584</v>
      </c>
      <c r="H60" s="28"/>
      <c r="I60" s="155">
        <f>SUM(I51:I59)</f>
        <v>-84959</v>
      </c>
      <c r="J60" s="28"/>
      <c r="K60" s="155">
        <f>SUM(K51:K59)</f>
        <v>-12858</v>
      </c>
      <c r="L60" s="28"/>
      <c r="M60" s="155">
        <f>SUM(M51:M59)</f>
        <v>-65512</v>
      </c>
      <c r="Q60" s="89"/>
      <c r="R60" s="81"/>
      <c r="S60" s="83"/>
      <c r="T60" s="83"/>
      <c r="U60" s="83"/>
      <c r="V60" s="83"/>
      <c r="W60" s="83"/>
      <c r="X60" s="83"/>
      <c r="Y60" s="83"/>
      <c r="Z60" s="83"/>
      <c r="AA60" s="234"/>
      <c r="AB60" s="81"/>
      <c r="AC60" s="234"/>
      <c r="AD60" s="83"/>
      <c r="AE60" s="234"/>
      <c r="AF60" s="81"/>
      <c r="AG60" s="85"/>
    </row>
    <row r="61" spans="1:33" ht="10.5" customHeight="1">
      <c r="A61" s="3"/>
      <c r="B61" s="41"/>
      <c r="C61" s="42"/>
      <c r="D61" s="36"/>
      <c r="E61" s="41"/>
      <c r="F61" s="41"/>
      <c r="G61" s="28"/>
      <c r="H61" s="28"/>
      <c r="I61" s="27"/>
      <c r="J61" s="28"/>
      <c r="K61" s="27"/>
      <c r="L61" s="28"/>
      <c r="M61" s="27"/>
      <c r="Q61" s="89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0"/>
    </row>
    <row r="62" spans="1:33" ht="18" customHeight="1">
      <c r="A62" s="3" t="s">
        <v>19</v>
      </c>
      <c r="G62" s="28"/>
      <c r="H62" s="28"/>
      <c r="I62" s="28"/>
      <c r="J62" s="28"/>
      <c r="K62" s="28"/>
      <c r="L62" s="28"/>
      <c r="M62" s="28"/>
      <c r="Q62" s="89"/>
      <c r="R62" s="81"/>
      <c r="S62" s="89"/>
      <c r="T62" s="81"/>
      <c r="U62" s="81"/>
      <c r="V62" s="81"/>
      <c r="W62" s="81"/>
      <c r="X62" s="81"/>
      <c r="Y62" s="81"/>
      <c r="Z62" s="81"/>
      <c r="AA62" s="73"/>
      <c r="AB62" s="81"/>
      <c r="AC62" s="73"/>
      <c r="AD62" s="81"/>
      <c r="AE62" s="73"/>
      <c r="AF62" s="81"/>
      <c r="AG62" s="73"/>
    </row>
    <row r="63" spans="2:33" ht="18" customHeight="1">
      <c r="B63" s="29" t="s">
        <v>56</v>
      </c>
      <c r="G63" s="101">
        <v>-8145</v>
      </c>
      <c r="H63" s="100"/>
      <c r="I63" s="101">
        <v>-9583</v>
      </c>
      <c r="J63" s="100"/>
      <c r="K63" s="101">
        <v>-4385</v>
      </c>
      <c r="L63" s="100"/>
      <c r="M63" s="101">
        <v>-7003</v>
      </c>
      <c r="Q63" s="81"/>
      <c r="R63" s="89"/>
      <c r="S63" s="89"/>
      <c r="T63" s="81"/>
      <c r="U63" s="81"/>
      <c r="V63" s="81"/>
      <c r="W63" s="81"/>
      <c r="X63" s="81"/>
      <c r="Y63" s="81"/>
      <c r="Z63" s="81"/>
      <c r="AA63" s="73"/>
      <c r="AB63" s="81"/>
      <c r="AC63" s="73"/>
      <c r="AD63" s="81"/>
      <c r="AE63" s="73"/>
      <c r="AF63" s="81"/>
      <c r="AG63" s="73"/>
    </row>
    <row r="64" spans="2:33" ht="18" customHeight="1">
      <c r="B64" s="29" t="s">
        <v>181</v>
      </c>
      <c r="G64" s="101">
        <v>-13983</v>
      </c>
      <c r="H64" s="100"/>
      <c r="I64" s="101">
        <v>-4800</v>
      </c>
      <c r="J64" s="100"/>
      <c r="K64" s="101">
        <v>-13983</v>
      </c>
      <c r="L64" s="100"/>
      <c r="M64" s="101">
        <v>-4800</v>
      </c>
      <c r="Q64" s="81"/>
      <c r="R64" s="89"/>
      <c r="S64" s="89"/>
      <c r="T64" s="81"/>
      <c r="U64" s="81"/>
      <c r="V64" s="81"/>
      <c r="W64" s="81"/>
      <c r="X64" s="81"/>
      <c r="Y64" s="81"/>
      <c r="Z64" s="81"/>
      <c r="AA64" s="73"/>
      <c r="AB64" s="81"/>
      <c r="AC64" s="73"/>
      <c r="AD64" s="81"/>
      <c r="AE64" s="73"/>
      <c r="AF64" s="81"/>
      <c r="AG64" s="73"/>
    </row>
    <row r="65" spans="2:33" ht="18" customHeight="1">
      <c r="B65" s="29" t="s">
        <v>165</v>
      </c>
      <c r="G65" s="101"/>
      <c r="H65" s="100"/>
      <c r="J65" s="100"/>
      <c r="K65" s="101"/>
      <c r="L65" s="100"/>
      <c r="Q65" s="89"/>
      <c r="R65" s="81"/>
      <c r="S65" s="81"/>
      <c r="T65" s="89"/>
      <c r="U65" s="81"/>
      <c r="V65" s="81"/>
      <c r="W65" s="81"/>
      <c r="X65" s="81"/>
      <c r="Y65" s="81"/>
      <c r="Z65" s="81"/>
      <c r="AA65" s="224"/>
      <c r="AB65" s="81"/>
      <c r="AC65" s="224"/>
      <c r="AD65" s="81"/>
      <c r="AE65" s="224"/>
      <c r="AF65" s="81"/>
      <c r="AG65" s="224"/>
    </row>
    <row r="66" spans="3:33" ht="18" customHeight="1">
      <c r="C66" s="29" t="s">
        <v>196</v>
      </c>
      <c r="G66" s="235">
        <v>-151736</v>
      </c>
      <c r="H66" s="100"/>
      <c r="I66" s="101">
        <v>31691</v>
      </c>
      <c r="J66" s="100"/>
      <c r="K66" s="235">
        <v>-133735</v>
      </c>
      <c r="L66" s="100"/>
      <c r="M66" s="101">
        <v>97</v>
      </c>
      <c r="Q66" s="89"/>
      <c r="R66" s="81"/>
      <c r="S66" s="89"/>
      <c r="T66" s="81"/>
      <c r="U66" s="81"/>
      <c r="V66" s="81"/>
      <c r="W66" s="81"/>
      <c r="X66" s="81"/>
      <c r="Y66" s="81"/>
      <c r="Z66" s="81"/>
      <c r="AA66" s="73"/>
      <c r="AB66" s="81"/>
      <c r="AC66" s="73"/>
      <c r="AD66" s="81"/>
      <c r="AE66" s="73"/>
      <c r="AF66" s="81"/>
      <c r="AG66" s="73"/>
    </row>
    <row r="67" spans="2:33" ht="18" customHeight="1">
      <c r="B67" s="29" t="s">
        <v>60</v>
      </c>
      <c r="G67" s="101">
        <v>-435</v>
      </c>
      <c r="H67" s="100"/>
      <c r="I67" s="235">
        <v>-1780</v>
      </c>
      <c r="J67" s="100"/>
      <c r="K67" s="101">
        <v>-192</v>
      </c>
      <c r="L67" s="100"/>
      <c r="M67" s="235">
        <v>-1689</v>
      </c>
      <c r="Q67" s="89"/>
      <c r="R67" s="81"/>
      <c r="S67" s="89"/>
      <c r="T67" s="81"/>
      <c r="U67" s="81"/>
      <c r="V67" s="81"/>
      <c r="W67" s="81"/>
      <c r="X67" s="81"/>
      <c r="Y67" s="81"/>
      <c r="Z67" s="81"/>
      <c r="AA67" s="73"/>
      <c r="AB67" s="81"/>
      <c r="AC67" s="73"/>
      <c r="AD67" s="81"/>
      <c r="AE67" s="73"/>
      <c r="AF67" s="81"/>
      <c r="AG67" s="73"/>
    </row>
    <row r="68" spans="2:33" ht="18" customHeight="1">
      <c r="B68" s="29" t="s">
        <v>76</v>
      </c>
      <c r="G68" s="101">
        <v>-18484</v>
      </c>
      <c r="H68" s="100"/>
      <c r="I68" s="101">
        <v>-10311</v>
      </c>
      <c r="J68" s="100"/>
      <c r="K68" s="101">
        <v>-3793</v>
      </c>
      <c r="L68" s="100"/>
      <c r="M68" s="101">
        <v>-3697</v>
      </c>
      <c r="Q68" s="81"/>
      <c r="R68" s="81"/>
      <c r="S68" s="134"/>
      <c r="T68" s="81"/>
      <c r="U68" s="81"/>
      <c r="V68" s="81"/>
      <c r="W68" s="81"/>
      <c r="X68" s="81"/>
      <c r="Y68" s="81"/>
      <c r="Z68" s="81"/>
      <c r="AA68" s="73"/>
      <c r="AB68" s="81"/>
      <c r="AC68" s="73"/>
      <c r="AD68" s="81"/>
      <c r="AE68" s="73"/>
      <c r="AF68" s="81"/>
      <c r="AG68" s="73"/>
    </row>
    <row r="69" spans="2:33" ht="18" customHeight="1">
      <c r="B69" s="29" t="s">
        <v>187</v>
      </c>
      <c r="G69" s="101">
        <v>75325</v>
      </c>
      <c r="H69" s="100"/>
      <c r="I69" s="101">
        <v>0</v>
      </c>
      <c r="J69" s="100"/>
      <c r="K69" s="101">
        <v>75325</v>
      </c>
      <c r="L69" s="100"/>
      <c r="M69" s="101">
        <v>0</v>
      </c>
      <c r="Q69" s="81"/>
      <c r="R69" s="81"/>
      <c r="S69" s="134"/>
      <c r="T69" s="81"/>
      <c r="U69" s="81"/>
      <c r="V69" s="81"/>
      <c r="W69" s="81"/>
      <c r="X69" s="81"/>
      <c r="Y69" s="81"/>
      <c r="Z69" s="81"/>
      <c r="AA69" s="73"/>
      <c r="AB69" s="81"/>
      <c r="AC69" s="73"/>
      <c r="AD69" s="81"/>
      <c r="AE69" s="73"/>
      <c r="AF69" s="81"/>
      <c r="AG69" s="73"/>
    </row>
    <row r="70" spans="2:33" ht="18" customHeight="1">
      <c r="B70" s="29" t="s">
        <v>185</v>
      </c>
      <c r="G70" s="101">
        <v>-5000</v>
      </c>
      <c r="H70" s="100"/>
      <c r="I70" s="101">
        <v>2000</v>
      </c>
      <c r="J70" s="100"/>
      <c r="K70" s="101">
        <v>0</v>
      </c>
      <c r="L70" s="100"/>
      <c r="M70" s="101">
        <v>0</v>
      </c>
      <c r="Q70" s="81"/>
      <c r="R70" s="81"/>
      <c r="S70" s="134"/>
      <c r="T70" s="81"/>
      <c r="U70" s="81"/>
      <c r="V70" s="81"/>
      <c r="W70" s="81"/>
      <c r="X70" s="81"/>
      <c r="Y70" s="81"/>
      <c r="Z70" s="81"/>
      <c r="AA70" s="73"/>
      <c r="AB70" s="81"/>
      <c r="AC70" s="73"/>
      <c r="AD70" s="81"/>
      <c r="AE70" s="73"/>
      <c r="AF70" s="81"/>
      <c r="AG70" s="73"/>
    </row>
    <row r="71" spans="2:33" ht="18" customHeight="1">
      <c r="B71" s="29" t="s">
        <v>203</v>
      </c>
      <c r="G71" s="101">
        <v>63722</v>
      </c>
      <c r="H71" s="100"/>
      <c r="I71" s="101">
        <v>0</v>
      </c>
      <c r="J71" s="100"/>
      <c r="K71" s="101">
        <v>0</v>
      </c>
      <c r="L71" s="100"/>
      <c r="M71" s="101">
        <v>0</v>
      </c>
      <c r="Q71" s="81"/>
      <c r="R71" s="81"/>
      <c r="S71" s="134"/>
      <c r="T71" s="81"/>
      <c r="U71" s="81"/>
      <c r="V71" s="81"/>
      <c r="W71" s="81"/>
      <c r="X71" s="81"/>
      <c r="Y71" s="81"/>
      <c r="Z71" s="81"/>
      <c r="AA71" s="73"/>
      <c r="AB71" s="81"/>
      <c r="AC71" s="73"/>
      <c r="AD71" s="81"/>
      <c r="AE71" s="73"/>
      <c r="AF71" s="81"/>
      <c r="AG71" s="73"/>
    </row>
    <row r="72" spans="2:33" ht="18" customHeight="1">
      <c r="B72" s="29" t="s">
        <v>140</v>
      </c>
      <c r="G72" s="101">
        <v>0</v>
      </c>
      <c r="H72" s="100"/>
      <c r="I72" s="101">
        <v>20020</v>
      </c>
      <c r="J72" s="100"/>
      <c r="K72" s="101">
        <v>0</v>
      </c>
      <c r="L72" s="100"/>
      <c r="M72" s="101">
        <v>0</v>
      </c>
      <c r="Q72" s="81"/>
      <c r="R72" s="81"/>
      <c r="S72" s="134"/>
      <c r="T72" s="81"/>
      <c r="U72" s="81"/>
      <c r="V72" s="81"/>
      <c r="W72" s="81"/>
      <c r="X72" s="81"/>
      <c r="Y72" s="81"/>
      <c r="Z72" s="81"/>
      <c r="AA72" s="73"/>
      <c r="AB72" s="81"/>
      <c r="AC72" s="73"/>
      <c r="AD72" s="81"/>
      <c r="AE72" s="73"/>
      <c r="AF72" s="81"/>
      <c r="AG72" s="73"/>
    </row>
    <row r="73" spans="1:33" ht="18" customHeight="1">
      <c r="A73" s="3" t="s">
        <v>135</v>
      </c>
      <c r="G73" s="155">
        <f>SUM(G63:G72)</f>
        <v>-58736</v>
      </c>
      <c r="H73" s="28"/>
      <c r="I73" s="155">
        <f>SUM(I63:I72)</f>
        <v>27237</v>
      </c>
      <c r="J73" s="28"/>
      <c r="K73" s="155">
        <f>SUM(K63:K72)</f>
        <v>-80763</v>
      </c>
      <c r="L73" s="28"/>
      <c r="M73" s="155">
        <f>SUM(M63:M72)</f>
        <v>-17092</v>
      </c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73"/>
      <c r="AB73" s="81"/>
      <c r="AC73" s="73"/>
      <c r="AD73" s="81"/>
      <c r="AE73" s="73"/>
      <c r="AF73" s="81"/>
      <c r="AG73" s="77"/>
    </row>
    <row r="74" spans="1:33" ht="10.5" customHeight="1">
      <c r="A74" s="11"/>
      <c r="G74" s="28"/>
      <c r="H74" s="28"/>
      <c r="I74" s="28"/>
      <c r="J74" s="28"/>
      <c r="K74" s="28"/>
      <c r="L74" s="28"/>
      <c r="M74" s="28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224"/>
      <c r="AB74" s="81"/>
      <c r="AC74" s="224"/>
      <c r="AD74" s="81"/>
      <c r="AE74" s="224"/>
      <c r="AF74" s="81"/>
      <c r="AG74" s="224"/>
    </row>
    <row r="75" spans="1:33" ht="18" customHeight="1">
      <c r="A75" s="3" t="s">
        <v>154</v>
      </c>
      <c r="G75" s="28"/>
      <c r="H75" s="28"/>
      <c r="I75" s="28"/>
      <c r="J75" s="28"/>
      <c r="K75" s="28"/>
      <c r="L75" s="28"/>
      <c r="M75" s="28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224"/>
      <c r="AB75" s="81"/>
      <c r="AC75" s="224"/>
      <c r="AD75" s="224"/>
      <c r="AE75" s="224"/>
      <c r="AF75" s="81"/>
      <c r="AG75" s="77"/>
    </row>
    <row r="76" spans="1:33" ht="18" customHeight="1">
      <c r="A76" s="3" t="s">
        <v>74</v>
      </c>
      <c r="G76" s="27">
        <f>G73+G60+G39</f>
        <v>-114437</v>
      </c>
      <c r="H76" s="28"/>
      <c r="I76" s="27">
        <f>I73+I60+I39</f>
        <v>37907</v>
      </c>
      <c r="J76" s="28"/>
      <c r="K76" s="27">
        <f>K73+K60+K39</f>
        <v>-99804</v>
      </c>
      <c r="L76" s="28"/>
      <c r="M76" s="27">
        <f>M73+M60+M39</f>
        <v>1985</v>
      </c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77"/>
      <c r="AB76" s="81"/>
      <c r="AC76" s="77"/>
      <c r="AD76" s="224"/>
      <c r="AE76" s="77"/>
      <c r="AF76" s="81"/>
      <c r="AG76" s="77"/>
    </row>
    <row r="77" spans="1:33" ht="10.5" customHeight="1">
      <c r="A77" s="11"/>
      <c r="G77" s="28"/>
      <c r="H77" s="28"/>
      <c r="I77" s="28"/>
      <c r="J77" s="28"/>
      <c r="K77" s="28"/>
      <c r="L77" s="28"/>
      <c r="M77" s="28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0"/>
    </row>
    <row r="78" spans="1:33" ht="18" customHeight="1">
      <c r="A78" s="15" t="s">
        <v>31</v>
      </c>
      <c r="G78" s="28"/>
      <c r="H78" s="28"/>
      <c r="I78" s="28"/>
      <c r="J78" s="28"/>
      <c r="K78" s="28"/>
      <c r="L78" s="28"/>
      <c r="M78" s="28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224"/>
      <c r="AB78" s="81"/>
      <c r="AC78" s="224"/>
      <c r="AD78" s="81"/>
      <c r="AE78" s="224"/>
      <c r="AF78" s="81"/>
      <c r="AG78" s="77"/>
    </row>
    <row r="79" spans="1:33" ht="18" customHeight="1">
      <c r="A79" s="11" t="s">
        <v>155</v>
      </c>
      <c r="G79" s="236">
        <f>+'BS-3,4,5'!L15</f>
        <v>126066</v>
      </c>
      <c r="H79" s="28"/>
      <c r="I79" s="236">
        <v>4308</v>
      </c>
      <c r="J79" s="28"/>
      <c r="K79" s="28">
        <f>+'BS-3,4,5'!P15</f>
        <v>106964</v>
      </c>
      <c r="L79" s="28"/>
      <c r="M79" s="28">
        <v>1773</v>
      </c>
      <c r="O79" s="26">
        <f>G79-'BS-3,4,5'!L15</f>
        <v>0</v>
      </c>
      <c r="P79" s="26">
        <f>K79-'BS-3,4,5'!P15</f>
        <v>0</v>
      </c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224"/>
      <c r="AB79" s="81"/>
      <c r="AC79" s="224"/>
      <c r="AD79" s="81"/>
      <c r="AE79" s="224"/>
      <c r="AF79" s="81"/>
      <c r="AG79" s="77"/>
    </row>
    <row r="80" spans="1:33" ht="10.5" customHeight="1">
      <c r="A80" s="11"/>
      <c r="G80" s="28"/>
      <c r="H80" s="28"/>
      <c r="I80" s="237"/>
      <c r="J80" s="28"/>
      <c r="K80" s="237"/>
      <c r="L80" s="28"/>
      <c r="M80" s="237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224"/>
      <c r="AB80" s="81"/>
      <c r="AC80" s="224"/>
      <c r="AD80" s="81"/>
      <c r="AE80" s="224"/>
      <c r="AF80" s="81"/>
      <c r="AG80" s="77"/>
    </row>
    <row r="81" spans="1:22" ht="18" customHeight="1">
      <c r="A81" s="15" t="s">
        <v>31</v>
      </c>
      <c r="G81" s="28"/>
      <c r="H81" s="28"/>
      <c r="I81" s="27"/>
      <c r="J81" s="28"/>
      <c r="K81" s="27"/>
      <c r="L81" s="28"/>
      <c r="M81" s="27"/>
      <c r="Q81" s="81"/>
      <c r="R81" s="81"/>
      <c r="S81" s="81"/>
      <c r="T81" s="81"/>
      <c r="U81" s="81"/>
      <c r="V81" s="81"/>
    </row>
    <row r="82" spans="1:22" ht="18" customHeight="1" thickBot="1">
      <c r="A82" s="11" t="s">
        <v>156</v>
      </c>
      <c r="G82" s="158">
        <f>SUM(G76:G79)</f>
        <v>11629</v>
      </c>
      <c r="H82" s="28"/>
      <c r="I82" s="158">
        <f>SUM(I76:I79)</f>
        <v>42215</v>
      </c>
      <c r="J82" s="27"/>
      <c r="K82" s="158">
        <f>SUM(K76:K79)</f>
        <v>7160</v>
      </c>
      <c r="L82" s="28"/>
      <c r="M82" s="158">
        <f>SUM(M76:M79)</f>
        <v>3758</v>
      </c>
      <c r="O82" s="26">
        <f>G82-'BS-3,4,5'!J15</f>
        <v>0</v>
      </c>
      <c r="P82" s="26">
        <f>K82-'BS-3,4,5'!N15</f>
        <v>0</v>
      </c>
      <c r="Q82" s="81"/>
      <c r="R82" s="81"/>
      <c r="S82" s="81"/>
      <c r="T82" s="81"/>
      <c r="U82" s="81"/>
      <c r="V82" s="81"/>
    </row>
    <row r="83" spans="1:22" ht="18" customHeight="1" thickTop="1">
      <c r="A83" s="9"/>
      <c r="B83" s="5"/>
      <c r="C83" s="5"/>
      <c r="D83" s="36"/>
      <c r="E83" s="5"/>
      <c r="F83" s="6"/>
      <c r="G83" s="2"/>
      <c r="H83" s="7"/>
      <c r="I83" s="21"/>
      <c r="J83" s="5"/>
      <c r="K83" s="22"/>
      <c r="L83" s="7"/>
      <c r="M83" s="22"/>
      <c r="Q83" s="81"/>
      <c r="R83" s="81"/>
      <c r="S83" s="81"/>
      <c r="T83" s="81"/>
      <c r="U83" s="81"/>
      <c r="V83" s="81"/>
    </row>
    <row r="84" spans="1:22" ht="18" customHeight="1">
      <c r="A84" s="9"/>
      <c r="B84" s="5"/>
      <c r="C84" s="5"/>
      <c r="D84" s="36"/>
      <c r="E84" s="5"/>
      <c r="F84" s="6"/>
      <c r="G84" s="2"/>
      <c r="H84" s="7"/>
      <c r="I84" s="21"/>
      <c r="J84" s="5"/>
      <c r="K84" s="22"/>
      <c r="L84" s="7"/>
      <c r="M84" s="22"/>
      <c r="Q84" s="81"/>
      <c r="R84" s="81"/>
      <c r="S84" s="81"/>
      <c r="T84" s="81"/>
      <c r="U84" s="81"/>
      <c r="V84" s="81"/>
    </row>
    <row r="85" spans="1:22" ht="18" customHeight="1">
      <c r="A85" s="9"/>
      <c r="B85" s="5"/>
      <c r="C85" s="5"/>
      <c r="D85" s="36"/>
      <c r="E85" s="5"/>
      <c r="F85" s="6"/>
      <c r="G85" s="2"/>
      <c r="H85" s="7"/>
      <c r="I85" s="21"/>
      <c r="J85" s="5"/>
      <c r="K85" s="22"/>
      <c r="L85" s="7"/>
      <c r="M85" s="22"/>
      <c r="Q85" s="81"/>
      <c r="R85" s="81"/>
      <c r="S85" s="81"/>
      <c r="T85" s="81"/>
      <c r="U85" s="81"/>
      <c r="V85" s="81"/>
    </row>
    <row r="86" spans="1:22" ht="18" customHeight="1">
      <c r="A86" s="9"/>
      <c r="B86" s="5"/>
      <c r="C86" s="5"/>
      <c r="D86" s="36"/>
      <c r="E86" s="5"/>
      <c r="F86" s="6"/>
      <c r="G86" s="2"/>
      <c r="H86" s="7"/>
      <c r="I86" s="21"/>
      <c r="J86" s="5"/>
      <c r="K86" s="22"/>
      <c r="L86" s="7"/>
      <c r="M86" s="22"/>
      <c r="Q86" s="92"/>
      <c r="R86" s="92"/>
      <c r="S86" s="92"/>
      <c r="T86" s="81"/>
      <c r="U86" s="80"/>
      <c r="V86" s="93"/>
    </row>
    <row r="87" spans="1:22" ht="18" customHeight="1">
      <c r="A87" s="9"/>
      <c r="B87" s="5"/>
      <c r="C87" s="5"/>
      <c r="D87" s="36"/>
      <c r="E87" s="5"/>
      <c r="F87" s="6"/>
      <c r="G87" s="2"/>
      <c r="H87" s="7"/>
      <c r="I87" s="21"/>
      <c r="J87" s="5"/>
      <c r="K87" s="22"/>
      <c r="L87" s="7"/>
      <c r="M87" s="22"/>
      <c r="Q87" s="92"/>
      <c r="R87" s="92"/>
      <c r="S87" s="92"/>
      <c r="T87" s="81"/>
      <c r="U87" s="80"/>
      <c r="V87" s="93"/>
    </row>
    <row r="88" spans="1:22" ht="18" customHeight="1">
      <c r="A88" s="9"/>
      <c r="B88" s="5"/>
      <c r="C88" s="5"/>
      <c r="D88" s="36"/>
      <c r="E88" s="5"/>
      <c r="F88" s="6"/>
      <c r="G88" s="2"/>
      <c r="H88" s="7"/>
      <c r="I88" s="21"/>
      <c r="J88" s="5"/>
      <c r="K88" s="22"/>
      <c r="L88" s="7"/>
      <c r="M88" s="22"/>
      <c r="Q88" s="92"/>
      <c r="R88" s="92"/>
      <c r="S88" s="92"/>
      <c r="T88" s="81"/>
      <c r="U88" s="80"/>
      <c r="V88" s="93"/>
    </row>
    <row r="89" spans="1:22" ht="18" customHeight="1">
      <c r="A89" s="9"/>
      <c r="B89" s="5"/>
      <c r="C89" s="5"/>
      <c r="D89" s="36"/>
      <c r="E89" s="5"/>
      <c r="F89" s="6"/>
      <c r="G89" s="2"/>
      <c r="H89" s="7"/>
      <c r="I89" s="21"/>
      <c r="J89" s="5"/>
      <c r="K89" s="22"/>
      <c r="L89" s="7"/>
      <c r="M89" s="22"/>
      <c r="Q89" s="92"/>
      <c r="R89" s="92"/>
      <c r="S89" s="92"/>
      <c r="T89" s="81"/>
      <c r="U89" s="80"/>
      <c r="V89" s="93"/>
    </row>
    <row r="90" spans="1:22" ht="18" customHeight="1">
      <c r="A90" s="9" t="str">
        <f>'BS-3,4,5'!A1</f>
        <v>PORN PROM METAL PUBLIC COMPANY LIMITED AND ITS SUBSIDIARIES</v>
      </c>
      <c r="B90" s="5"/>
      <c r="C90" s="5"/>
      <c r="D90" s="36"/>
      <c r="E90" s="5"/>
      <c r="F90" s="6"/>
      <c r="G90" s="2"/>
      <c r="H90" s="7"/>
      <c r="I90" s="21"/>
      <c r="J90" s="5"/>
      <c r="K90" s="22"/>
      <c r="L90" s="7"/>
      <c r="M90" s="168" t="s">
        <v>141</v>
      </c>
      <c r="Q90" s="80"/>
      <c r="R90" s="80"/>
      <c r="S90" s="80"/>
      <c r="T90" s="279"/>
      <c r="U90" s="279"/>
      <c r="V90" s="279"/>
    </row>
    <row r="91" spans="1:22" ht="18" customHeight="1">
      <c r="A91" s="9" t="s">
        <v>17</v>
      </c>
      <c r="B91" s="5"/>
      <c r="C91" s="5"/>
      <c r="D91" s="36"/>
      <c r="E91" s="5"/>
      <c r="F91" s="6"/>
      <c r="G91" s="2"/>
      <c r="H91" s="7"/>
      <c r="I91" s="143"/>
      <c r="J91" s="5"/>
      <c r="K91" s="22"/>
      <c r="L91" s="7"/>
      <c r="M91" s="143" t="s">
        <v>142</v>
      </c>
      <c r="Q91" s="77"/>
      <c r="R91" s="77"/>
      <c r="S91" s="77"/>
      <c r="T91" s="77"/>
      <c r="U91" s="279"/>
      <c r="V91" s="279"/>
    </row>
    <row r="92" spans="1:22" ht="18" customHeight="1">
      <c r="A92" s="10" t="str">
        <f>'PL-8,9'!A3</f>
        <v>FOR THE SIX-MONTH PERIODS ENDED JUNE 30, 2017 AND 2016</v>
      </c>
      <c r="B92" s="5"/>
      <c r="C92" s="5"/>
      <c r="D92" s="36"/>
      <c r="E92" s="5"/>
      <c r="F92" s="6"/>
      <c r="G92" s="2"/>
      <c r="H92" s="7"/>
      <c r="I92" s="2"/>
      <c r="J92" s="5"/>
      <c r="K92" s="2"/>
      <c r="L92" s="7"/>
      <c r="M92" s="2"/>
      <c r="Q92" s="80"/>
      <c r="R92" s="80"/>
      <c r="S92" s="80"/>
      <c r="T92" s="96"/>
      <c r="U92" s="94"/>
      <c r="V92" s="96"/>
    </row>
    <row r="93" spans="1:22" ht="6" customHeight="1">
      <c r="A93" s="10"/>
      <c r="B93" s="5"/>
      <c r="C93" s="5"/>
      <c r="D93" s="36"/>
      <c r="E93" s="5"/>
      <c r="F93" s="6"/>
      <c r="G93" s="2"/>
      <c r="H93" s="7"/>
      <c r="I93" s="2"/>
      <c r="J93" s="5"/>
      <c r="K93" s="2"/>
      <c r="L93" s="7"/>
      <c r="M93" s="2"/>
      <c r="Q93" s="97"/>
      <c r="R93" s="97"/>
      <c r="S93" s="86"/>
      <c r="T93" s="81"/>
      <c r="U93" s="81"/>
      <c r="V93" s="81"/>
    </row>
    <row r="94" spans="7:22" ht="18" customHeight="1">
      <c r="G94" s="274" t="s">
        <v>75</v>
      </c>
      <c r="H94" s="274"/>
      <c r="I94" s="274"/>
      <c r="J94" s="274"/>
      <c r="K94" s="274"/>
      <c r="L94" s="274"/>
      <c r="M94" s="274"/>
      <c r="Q94" s="98"/>
      <c r="R94" s="98"/>
      <c r="S94" s="98"/>
      <c r="T94" s="81"/>
      <c r="U94" s="81"/>
      <c r="V94" s="81"/>
    </row>
    <row r="95" spans="7:22" ht="18" customHeight="1">
      <c r="G95" s="273" t="s">
        <v>77</v>
      </c>
      <c r="H95" s="273"/>
      <c r="I95" s="273"/>
      <c r="J95" s="148"/>
      <c r="K95" s="278" t="s">
        <v>78</v>
      </c>
      <c r="L95" s="278"/>
      <c r="M95" s="278"/>
      <c r="Q95" s="89"/>
      <c r="R95" s="88"/>
      <c r="S95" s="87"/>
      <c r="T95" s="80"/>
      <c r="U95" s="81"/>
      <c r="V95" s="80"/>
    </row>
    <row r="96" spans="7:22" ht="18" customHeight="1">
      <c r="G96" s="274" t="s">
        <v>79</v>
      </c>
      <c r="H96" s="274"/>
      <c r="I96" s="274"/>
      <c r="J96" s="148"/>
      <c r="K96" s="269" t="s">
        <v>79</v>
      </c>
      <c r="L96" s="269"/>
      <c r="M96" s="269"/>
      <c r="Q96" s="89"/>
      <c r="R96" s="88"/>
      <c r="S96" s="87"/>
      <c r="T96" s="80"/>
      <c r="U96" s="81"/>
      <c r="V96" s="80"/>
    </row>
    <row r="97" spans="1:22" ht="18" customHeight="1">
      <c r="A97" s="150"/>
      <c r="B97" s="150"/>
      <c r="C97" s="150"/>
      <c r="E97" s="150"/>
      <c r="F97" s="226"/>
      <c r="G97" s="177">
        <f>G8</f>
        <v>2017</v>
      </c>
      <c r="I97" s="177">
        <f>I8</f>
        <v>2016</v>
      </c>
      <c r="J97" s="7"/>
      <c r="K97" s="177">
        <f>K8</f>
        <v>2017</v>
      </c>
      <c r="M97" s="177">
        <f>M8</f>
        <v>2016</v>
      </c>
      <c r="Q97" s="89"/>
      <c r="R97" s="88"/>
      <c r="S97" s="87"/>
      <c r="T97" s="80"/>
      <c r="U97" s="81"/>
      <c r="V97" s="80"/>
    </row>
    <row r="98" spans="1:22" ht="5.25" customHeight="1">
      <c r="A98" s="231"/>
      <c r="B98" s="23"/>
      <c r="C98" s="23"/>
      <c r="D98" s="10"/>
      <c r="E98" s="23"/>
      <c r="F98" s="35"/>
      <c r="G98" s="30"/>
      <c r="H98" s="30"/>
      <c r="I98" s="30"/>
      <c r="K98" s="30"/>
      <c r="L98" s="30"/>
      <c r="M98" s="30"/>
      <c r="Q98" s="89"/>
      <c r="R98" s="88"/>
      <c r="S98" s="87"/>
      <c r="T98" s="80"/>
      <c r="U98" s="81"/>
      <c r="V98" s="80"/>
    </row>
    <row r="99" spans="1:22" ht="18" customHeight="1">
      <c r="A99" s="15" t="s">
        <v>100</v>
      </c>
      <c r="G99" s="27"/>
      <c r="H99" s="28"/>
      <c r="I99" s="27"/>
      <c r="J99" s="28"/>
      <c r="K99" s="27"/>
      <c r="L99" s="28"/>
      <c r="M99" s="27"/>
      <c r="Q99" s="97"/>
      <c r="R99" s="88"/>
      <c r="S99" s="87"/>
      <c r="T99" s="80"/>
      <c r="U99" s="81"/>
      <c r="V99" s="80"/>
    </row>
    <row r="100" spans="1:13" ht="18" customHeight="1">
      <c r="A100" s="15" t="s">
        <v>198</v>
      </c>
      <c r="B100" s="15"/>
      <c r="G100" s="28"/>
      <c r="H100" s="28"/>
      <c r="I100" s="28"/>
      <c r="J100" s="28"/>
      <c r="K100" s="28"/>
      <c r="L100" s="28"/>
      <c r="M100" s="28"/>
    </row>
    <row r="101" spans="1:26" ht="18" customHeight="1">
      <c r="A101" s="15"/>
      <c r="B101" s="29" t="s">
        <v>102</v>
      </c>
      <c r="C101" s="29"/>
      <c r="G101" s="230">
        <v>352</v>
      </c>
      <c r="H101" s="100"/>
      <c r="I101" s="230">
        <v>294</v>
      </c>
      <c r="J101" s="100"/>
      <c r="K101" s="230">
        <v>299</v>
      </c>
      <c r="L101" s="100"/>
      <c r="M101" s="230">
        <v>265</v>
      </c>
      <c r="T101" s="80"/>
      <c r="U101" s="81"/>
      <c r="V101" s="80"/>
      <c r="W101" s="81"/>
      <c r="X101" s="80"/>
      <c r="Y101" s="81"/>
      <c r="Z101" s="80"/>
    </row>
    <row r="102" spans="2:26" ht="18" customHeight="1">
      <c r="B102" s="29" t="s">
        <v>101</v>
      </c>
      <c r="C102" s="29"/>
      <c r="G102" s="230">
        <v>4138</v>
      </c>
      <c r="H102" s="100"/>
      <c r="I102" s="230">
        <v>4603</v>
      </c>
      <c r="J102" s="100"/>
      <c r="K102" s="230">
        <v>1973</v>
      </c>
      <c r="L102" s="100"/>
      <c r="M102" s="230">
        <v>242</v>
      </c>
      <c r="T102" s="80"/>
      <c r="U102" s="81"/>
      <c r="V102" s="80"/>
      <c r="W102" s="81"/>
      <c r="X102" s="80"/>
      <c r="Y102" s="81"/>
      <c r="Z102" s="80"/>
    </row>
    <row r="103" spans="2:26" ht="18" customHeight="1">
      <c r="B103" s="29" t="s">
        <v>197</v>
      </c>
      <c r="C103" s="29"/>
      <c r="G103" s="230">
        <v>6911</v>
      </c>
      <c r="H103" s="100"/>
      <c r="I103" s="230">
        <v>37106</v>
      </c>
      <c r="J103" s="100"/>
      <c r="K103" s="230">
        <v>4660</v>
      </c>
      <c r="L103" s="100"/>
      <c r="M103" s="230">
        <v>3039</v>
      </c>
      <c r="T103" s="80"/>
      <c r="U103" s="81"/>
      <c r="V103" s="80"/>
      <c r="W103" s="81"/>
      <c r="X103" s="80"/>
      <c r="Y103" s="81"/>
      <c r="Z103" s="80"/>
    </row>
    <row r="104" spans="2:26" ht="18" customHeight="1">
      <c r="B104" s="8" t="s">
        <v>118</v>
      </c>
      <c r="D104" s="8"/>
      <c r="G104" s="230">
        <v>228</v>
      </c>
      <c r="H104" s="100"/>
      <c r="I104" s="230">
        <v>212</v>
      </c>
      <c r="J104" s="100"/>
      <c r="K104" s="230">
        <v>228</v>
      </c>
      <c r="L104" s="100"/>
      <c r="M104" s="230">
        <v>212</v>
      </c>
      <c r="T104" s="80"/>
      <c r="U104" s="81"/>
      <c r="V104" s="80"/>
      <c r="W104" s="81"/>
      <c r="X104" s="80"/>
      <c r="Y104" s="81"/>
      <c r="Z104" s="80"/>
    </row>
    <row r="105" spans="7:26" ht="18" customHeight="1" thickBot="1">
      <c r="G105" s="238">
        <f>SUM(G101:G104)</f>
        <v>11629</v>
      </c>
      <c r="H105" s="72"/>
      <c r="I105" s="238">
        <f>SUM(I101:I104)</f>
        <v>42215</v>
      </c>
      <c r="J105" s="72"/>
      <c r="K105" s="238">
        <f>SUM(K101:K104)</f>
        <v>7160</v>
      </c>
      <c r="L105" s="28"/>
      <c r="M105" s="238">
        <f>SUM(M101:M104)</f>
        <v>3758</v>
      </c>
      <c r="O105" s="26">
        <f>G105-G82</f>
        <v>0</v>
      </c>
      <c r="P105" s="26">
        <f>I105-I82</f>
        <v>0</v>
      </c>
      <c r="Q105" s="26">
        <f>K105-K82</f>
        <v>0</v>
      </c>
      <c r="R105" s="26">
        <f>M105-M82</f>
        <v>0</v>
      </c>
      <c r="T105" s="80"/>
      <c r="U105" s="81"/>
      <c r="V105" s="80"/>
      <c r="W105" s="81"/>
      <c r="X105" s="80"/>
      <c r="Y105" s="81"/>
      <c r="Z105" s="80"/>
    </row>
    <row r="106" spans="7:26" ht="10.5" customHeight="1" thickTop="1">
      <c r="G106" s="80"/>
      <c r="H106" s="72"/>
      <c r="I106" s="80"/>
      <c r="J106" s="72"/>
      <c r="K106" s="27"/>
      <c r="L106" s="28"/>
      <c r="M106" s="27"/>
      <c r="O106" s="26"/>
      <c r="P106" s="26"/>
      <c r="Q106" s="26"/>
      <c r="R106" s="26"/>
      <c r="T106" s="80"/>
      <c r="U106" s="81"/>
      <c r="V106" s="80"/>
      <c r="W106" s="81"/>
      <c r="X106" s="80"/>
      <c r="Y106" s="81"/>
      <c r="Z106" s="80"/>
    </row>
    <row r="107" spans="1:37" s="64" customFormat="1" ht="18" customHeight="1">
      <c r="A107" s="70" t="s">
        <v>126</v>
      </c>
      <c r="D107" s="65"/>
      <c r="E107" s="71"/>
      <c r="F107" s="65"/>
      <c r="G107" s="71"/>
      <c r="H107" s="65"/>
      <c r="I107" s="71"/>
      <c r="J107" s="65"/>
      <c r="S107" s="65"/>
      <c r="T107" s="81"/>
      <c r="U107" s="81"/>
      <c r="V107" s="113"/>
      <c r="W107" s="81"/>
      <c r="X107" s="80"/>
      <c r="Y107" s="81"/>
      <c r="Z107" s="81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</row>
    <row r="108" spans="2:37" s="64" customFormat="1" ht="18" customHeight="1" thickBot="1">
      <c r="B108" s="64" t="s">
        <v>5</v>
      </c>
      <c r="C108" s="64" t="s">
        <v>133</v>
      </c>
      <c r="D108" s="65"/>
      <c r="E108" s="71"/>
      <c r="F108" s="65"/>
      <c r="G108" s="261">
        <v>1281</v>
      </c>
      <c r="H108" s="100"/>
      <c r="I108" s="260">
        <v>264</v>
      </c>
      <c r="J108" s="100"/>
      <c r="K108" s="261">
        <v>1281</v>
      </c>
      <c r="L108" s="101"/>
      <c r="M108" s="261">
        <v>264</v>
      </c>
      <c r="S108" s="65"/>
      <c r="T108" s="81"/>
      <c r="U108" s="81"/>
      <c r="V108" s="73"/>
      <c r="W108" s="81"/>
      <c r="X108" s="73"/>
      <c r="Y108" s="73"/>
      <c r="Z108" s="73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</row>
    <row r="109" spans="2:37" s="64" customFormat="1" ht="18" customHeight="1" thickBot="1" thickTop="1">
      <c r="B109" s="64" t="s">
        <v>5</v>
      </c>
      <c r="C109" s="64" t="s">
        <v>172</v>
      </c>
      <c r="D109" s="239"/>
      <c r="E109" s="239"/>
      <c r="F109" s="239"/>
      <c r="G109" s="266">
        <v>20898</v>
      </c>
      <c r="H109" s="239"/>
      <c r="I109" s="260">
        <v>9786</v>
      </c>
      <c r="J109" s="239"/>
      <c r="K109" s="261">
        <v>46</v>
      </c>
      <c r="M109" s="261">
        <v>668</v>
      </c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</row>
    <row r="110" spans="4:37" s="64" customFormat="1" ht="18" customHeight="1" thickTop="1">
      <c r="D110" s="239"/>
      <c r="E110" s="239"/>
      <c r="F110" s="239"/>
      <c r="G110" s="239"/>
      <c r="H110" s="239"/>
      <c r="I110" s="239"/>
      <c r="J110" s="239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</row>
    <row r="111" spans="4:37" s="64" customFormat="1" ht="18" customHeight="1">
      <c r="D111" s="239"/>
      <c r="E111" s="239"/>
      <c r="F111" s="239"/>
      <c r="G111" s="239"/>
      <c r="H111" s="239"/>
      <c r="I111" s="239"/>
      <c r="J111" s="239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</row>
  </sheetData>
  <sheetProtection/>
  <mergeCells count="19">
    <mergeCell ref="T45:V45"/>
    <mergeCell ref="U46:V46"/>
    <mergeCell ref="T90:V90"/>
    <mergeCell ref="U91:V91"/>
    <mergeCell ref="G96:I96"/>
    <mergeCell ref="K96:M96"/>
    <mergeCell ref="G94:M94"/>
    <mergeCell ref="G95:I95"/>
    <mergeCell ref="K95:M95"/>
    <mergeCell ref="G47:I47"/>
    <mergeCell ref="K47:M47"/>
    <mergeCell ref="G46:I46"/>
    <mergeCell ref="K46:M46"/>
    <mergeCell ref="G5:M5"/>
    <mergeCell ref="G6:I6"/>
    <mergeCell ref="K6:M6"/>
    <mergeCell ref="G7:I7"/>
    <mergeCell ref="K7:M7"/>
    <mergeCell ref="G45:M45"/>
  </mergeCells>
  <printOptions/>
  <pageMargins left="0.7086614173228347" right="0.1968503937007874" top="0.7480314960629921" bottom="0.7480314960629921" header="0.31496062992125984" footer="0.31496062992125984"/>
  <pageSetup firstPageNumber="12" useFirstPageNumber="1" horizontalDpi="600" verticalDpi="600" orientation="portrait" paperSize="9" scale="91" r:id="rId1"/>
  <headerFooter scaleWithDoc="0" alignWithMargins="0">
    <oddFooter>&amp;L&amp;"Times New Roman,Regular"&amp;11
The accompanying condensed notes are an integral part of these financial statements.
________________________________DIRECTOR&amp;R&amp;"Times New Roman,Regular"&amp;11______________________________DIRECTOR       &amp;P</oddFoot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Naiyanet</cp:lastModifiedBy>
  <cp:lastPrinted>2017-08-15T14:36:32Z</cp:lastPrinted>
  <dcterms:created xsi:type="dcterms:W3CDTF">2007-10-24T11:45:06Z</dcterms:created>
  <dcterms:modified xsi:type="dcterms:W3CDTF">2017-08-15T14:49:54Z</dcterms:modified>
  <cp:category/>
  <cp:version/>
  <cp:contentType/>
  <cp:contentStatus/>
</cp:coreProperties>
</file>